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880" activeTab="0"/>
  </bookViews>
  <sheets>
    <sheet name="Tahıllar-Baklagiller" sheetId="1" r:id="rId1"/>
    <sheet name="Mısır,Ayçiçeği,,Pamuk,Pancar" sheetId="2" r:id="rId2"/>
    <sheet name="Korunga,Fiğ,Soya,Yonca,Bezelye" sheetId="3" r:id="rId3"/>
    <sheet name="Hibrit Olmayan Sebzeler" sheetId="4" r:id="rId4"/>
    <sheet name="Hibrit Domates,Biber,Patlıcan,H" sheetId="5" r:id="rId5"/>
    <sheet name="Ispanak" sheetId="6" r:id="rId6"/>
    <sheet name="Hibrit Kavun,Karpuz,Kabak,Hıyar" sheetId="7" r:id="rId7"/>
    <sheet name="TABLO_2023" sheetId="8" r:id="rId8"/>
    <sheet name="TABLO_2024" sheetId="9" r:id="rId9"/>
  </sheets>
  <definedNames/>
  <calcPr fullCalcOnLoad="1"/>
</workbook>
</file>

<file path=xl/sharedStrings.xml><?xml version="1.0" encoding="utf-8"?>
<sst xmlns="http://schemas.openxmlformats.org/spreadsheetml/2006/main" count="217" uniqueCount="102">
  <si>
    <t>SIRA NO</t>
  </si>
  <si>
    <t>TOPLAM</t>
  </si>
  <si>
    <t>TL</t>
  </si>
  <si>
    <t>ÖDENECEK ÜCRET</t>
  </si>
  <si>
    <t xml:space="preserve"> </t>
  </si>
  <si>
    <t>HESAPLAMA TABLOSU    :</t>
  </si>
  <si>
    <t xml:space="preserve">** SADECE NUMUNE ADEDİ GİRİLEREK HESAPLAMA YAPILIR . </t>
  </si>
  <si>
    <t xml:space="preserve"> MISIR, AYÇİÇEĞİ,PAMUK VE PANCAR TOHUMLUKLARI İÇİN ÜCRET HESAPLAMA</t>
  </si>
  <si>
    <t>PARTİ BÜYÜKLÜĞÜ
(Kg.)**</t>
  </si>
  <si>
    <t xml:space="preserve">** SADECE  PARTİ BÜYÜKLÜKLERİ GİRİLEREK HESAPLAMA YAPILIR . </t>
  </si>
  <si>
    <t>PARTİ BÜYÜKLÜĞÜ 
(Kg.)**</t>
  </si>
  <si>
    <t xml:space="preserve"> TUTAR</t>
  </si>
  <si>
    <t xml:space="preserve">NUMUNE ADEDİ**
</t>
  </si>
  <si>
    <t xml:space="preserve"> TAHILLAR        : Buğday, Arpa, Yulaf, Çavdar, Tritikale, Çeltik ;  ve</t>
  </si>
  <si>
    <t xml:space="preserve">** SADECE  PARTİ BÜYÜKLÜKLERİ GİRİLEREK  HESAPLAMA YAPILIR . </t>
  </si>
  <si>
    <t>( HER  NUMUNENİN PARTİ BÜYÜKLÜĞÜ AYRI AYRI SIRAYLA GİRİLİR )</t>
  </si>
  <si>
    <t xml:space="preserve"> ** SADECE  PARTİ BÜYÜKLÜKLERİ GİRİLEREK HESAPLAMA YAPILIR . </t>
  </si>
  <si>
    <t>KORUNGA, FİĞ, SOYA,YONCA,ÇİMLER, BEZELYE (YEMLİK-YEMEKLİK)  ,KETEN,KENEVİR, BAKLA, ASPİR VE YER FISTIĞI  TOHUMLUKLARI İÇİN ÜCRET HESAPLAMA</t>
  </si>
  <si>
    <t xml:space="preserve">ÖDENECEK TOPLAM TUTAR
</t>
  </si>
  <si>
    <t>ISPANAK TOHUMLUĞU İÇİN ÜCRET HESAPLAMA</t>
  </si>
  <si>
    <t xml:space="preserve">  SEBZE  (Hibrit Olmayanlar İçin ) TOHUMLUKLARI İÇİN ÜCRET HESAPLAMA</t>
  </si>
  <si>
    <r>
      <t xml:space="preserve">  </t>
    </r>
    <r>
      <rPr>
        <b/>
        <u val="single"/>
        <sz val="12"/>
        <color indexed="8"/>
        <rFont val="Calibri"/>
        <family val="2"/>
      </rPr>
      <t>HİBRİT</t>
    </r>
    <r>
      <rPr>
        <b/>
        <sz val="12"/>
        <color indexed="8"/>
        <rFont val="Calibri"/>
        <family val="2"/>
      </rPr>
      <t xml:space="preserve"> DOMATES, BİBER, PATLICAN VE HAVUÇ SEBZE TOHUMLUKLARI İÇİN ÜCRET HESAPLAMA</t>
    </r>
  </si>
  <si>
    <t xml:space="preserve">  HİBRİT KARPUZ ,KAVUN ,KABAK VE HIYAR SEBZE TOHUMLUKLARI İÇİN</t>
  </si>
  <si>
    <t>TOPLAM TUTAR</t>
  </si>
  <si>
    <t>TOPLAM + KDV</t>
  </si>
  <si>
    <t xml:space="preserve">BAKLAGİLLER  : Mercimek, Nohut, Fasülye, Börülce   </t>
  </si>
  <si>
    <t>HAŞHAŞ-TÜTÜN  İçin Ücret Hesaplama :</t>
  </si>
  <si>
    <t>HİZMET KODU</t>
  </si>
  <si>
    <t>TOHUMLUĞUN CİNSİ</t>
  </si>
  <si>
    <t>1+2+3 Toplamı</t>
  </si>
  <si>
    <t>Sertifikasyon</t>
  </si>
  <si>
    <t>Fiziksel Analiz</t>
  </si>
  <si>
    <t>Biyolojik Analiz</t>
  </si>
  <si>
    <t>( TL)</t>
  </si>
  <si>
    <t>3.2.1</t>
  </si>
  <si>
    <t>Buğday, Arpa, Çavdar, Yulaf, Tritikale</t>
  </si>
  <si>
    <t>3.2.2</t>
  </si>
  <si>
    <t>Mercimek, Nohut, Fasulye, Börülce,</t>
  </si>
  <si>
    <t>3.2.3</t>
  </si>
  <si>
    <t>Sudan Otu, Çeltik, İtalyan Darısı, Kumdarı, Sorgum</t>
  </si>
  <si>
    <t>3.2.4</t>
  </si>
  <si>
    <t>Haşhaş, Tütün</t>
  </si>
  <si>
    <t>3.2.5</t>
  </si>
  <si>
    <t>Soya, Bezelye (Yemlik-Yemeklik), Fiğ, Korunga, Lupen, Burçak, Bakla, Aspir, Yerfıstığı</t>
  </si>
  <si>
    <t>3.2.6</t>
  </si>
  <si>
    <t>Susam, Çayır düğmesi, Gazal boynuzu, Hindiba, Keten, Kenevir, Kolza, Üçgüller, Yonca, Çayırotları, Çemen, Çimler</t>
  </si>
  <si>
    <t>3.2.7</t>
  </si>
  <si>
    <t>Bamya, Dereotu, Havuç, Kabak, Kavun, Karpuz, Kereviz, Maydanoz, Sarımsak, Sebze Pancarı, Semizotu, Soğan, Turp, Pazı, Baş salata, Hıyar, Kıvırcık Salata, Marul, Domates, Biber, Tere, Karnabahar, Roka , Lahanalar, Patlıcan, Pırasa, Acur, Yem Şalgamı</t>
  </si>
  <si>
    <t>3.2.8</t>
  </si>
  <si>
    <t>Domates**, Biber**,  Patlıcan**,  Havuç**</t>
  </si>
  <si>
    <t>3.2.9</t>
  </si>
  <si>
    <t>Ispanak</t>
  </si>
  <si>
    <t>3.2.10</t>
  </si>
  <si>
    <t>Karpuz**, Kavun**, Kabak**, Hıyar**</t>
  </si>
  <si>
    <t>3.2.11</t>
  </si>
  <si>
    <t>Mısır, Ayçiçeği, Pamuk, Pancar</t>
  </si>
  <si>
    <t>3.2.12</t>
  </si>
  <si>
    <t>Süs bitkileri</t>
  </si>
  <si>
    <t>3.2.13</t>
  </si>
  <si>
    <t>Orman bitkileri</t>
  </si>
  <si>
    <t>3.2.14</t>
  </si>
  <si>
    <t>Patates</t>
  </si>
  <si>
    <t>3.2.15</t>
  </si>
  <si>
    <t xml:space="preserve">*** Numunenin temsil ettiği tohumlukların laboratuar analiz, test ve sertifikasyon ücretlerinin tutarı 804,00 TL (sekizyüzdört Türk Lirası) dan düşük ise 804,00 TL olarak tahakkuk ettirilir. </t>
  </si>
  <si>
    <t>3.2.16</t>
  </si>
  <si>
    <t>ISTA Sertifikası almak amacıyla talep edilen yurt dışı başvuru analiz ücreti 137 $ karşılığı Türk Lirasıdır.
(Merkez Bankası Döviz Satış Kuru Dikkate Alınacaktır.)</t>
  </si>
  <si>
    <t>KDV                    (% 20)</t>
  </si>
  <si>
    <t>KDV                         ( % 20 )</t>
  </si>
  <si>
    <t>3.3</t>
  </si>
  <si>
    <t>TOHUMLUKLARDA UYGULANACAK İSTEĞE BAĞLI  ANALİZ ÜCRETLERİ TABLOSU (TL)</t>
  </si>
  <si>
    <t>TABLO-3</t>
  </si>
  <si>
    <t>YAPILACAK ANALİZ</t>
  </si>
  <si>
    <t>Ücret</t>
  </si>
  <si>
    <t>( TL/Adet numune)</t>
  </si>
  <si>
    <t>3.3.1</t>
  </si>
  <si>
    <r>
      <t xml:space="preserve">Karışım Numunelerinde Dörtlü karışıma kadar alınacak ücret (Daha fazla karışımlar için </t>
    </r>
    <r>
      <rPr>
        <b/>
        <sz val="12"/>
        <rFont val="Times New Roman"/>
        <family val="1"/>
      </rPr>
      <t>Bkz.3.6.9)</t>
    </r>
  </si>
  <si>
    <t>3.3.2</t>
  </si>
  <si>
    <t>Tohum canlılık ve  güç testleri</t>
  </si>
  <si>
    <t>3.3.3</t>
  </si>
  <si>
    <t>Diğer Analizler (Hektolitre,1000 Dane Ağırlığı, Rutubet Analizi v.b)</t>
  </si>
  <si>
    <t>3.3.4</t>
  </si>
  <si>
    <t>Otomatik Numune Alıcıların Kalibrasyonu</t>
  </si>
  <si>
    <t>3.3.5</t>
  </si>
  <si>
    <t>*Otomatik Numune Alıcıların Kalibrasyon Numunesi Analiz Ücreti (1 numuneden alınacak ücret)         
*Denetim numunelerinden analiz ücreti alınmaz.       
(Analiz itiraz durumunda iki katı ücret alınır.) 
*Özel istek analiz ücreti</t>
  </si>
  <si>
    <t>3.3.6</t>
  </si>
  <si>
    <t>Numune Bölücülerin Kalibrasyonu</t>
  </si>
  <si>
    <t>3.2</t>
  </si>
  <si>
    <t>TOHUMLUKLARIN BEHER YÜZ KİLOGRAMINDAN ALINACAK ANALİZ ÜCRETLERİ TABLOSU (TL)</t>
  </si>
  <si>
    <t>TABLO-2</t>
  </si>
  <si>
    <t xml:space="preserve">*** Numunenin temsil ettiği tohumlukların laboratuar analiz, test ve sertifikasyon ücretlerinin tutarı 1.407,00 TL (bin dört yüz yedi Türk Lirası) dan düşük ise 1.407,00 TL olarak tahakkuk ettirilir. </t>
  </si>
  <si>
    <t>**</t>
  </si>
  <si>
    <t>Hibrit Tohumluklar</t>
  </si>
  <si>
    <t>***</t>
  </si>
  <si>
    <t>Numunenin temsil ettiği tohumlukların laboratuvar analiz, test ve sertifikasyon ücret dekontu resmî yazı veya dilekçeye ek olarak başvuru sırasında verilir.</t>
  </si>
  <si>
    <t>TOHUM SERTİFİKASYON TEST MÜDÜRLÜKLERİ DÖNER SERMAYE İŞLETMELERİ 
2024 YILI BİRİM FİYAT LİSTESİ (KDV HARİÇ)</t>
  </si>
  <si>
    <t>GENEL HÜKÜMLER</t>
  </si>
  <si>
    <t>1-Tohumluk Tescil ve Sertifikasyon Merkez Müdürlüğü ve Tohum Sertifikasyon Test Müdürlükleri Döner Sermaye İşletmesi faaliyeti olup da bu listede yer almayan birim fiyatlar için Bakanlığımızın diğer döner sermaye işletmeleri için belirlenen listelerdeki birim fiyatlar uygulanır.</t>
  </si>
  <si>
    <t>1-1 Ücretleri peşin olarak ödenir ve dekontu başvuru esnasında dilekçe ekinde yer alır. Ücret dekontu olmayan başvurularla ilgili işlem yapılmaz,</t>
  </si>
  <si>
    <t>2-Tohum Tescil ve Sertifikasyon Merkez Müdürlüğü tarafından bizzat kurulamayan TDÖ ve FYD denemeleri ile yapılamayan teknolojik analizler için işbirliği yapılan kuruluşlara aktarılacak miktarların hesaplanması yatırılan ücretten Hazine, Merkez Döner Sermaye ve Çocuk Esirgeme Kurumu paylarının düşürülmesi sonrasında yapılır. İşbirliği yapılan kuruluşlara aktarılacak payların dağıtımı, çeşitlere ait denemelerin kurulduğuna dair yazının ilgili kuruluşlardan TTSM'ye ulaşmasından sonra 30 gün içerisinde yapılır.</t>
  </si>
  <si>
    <t>3. Yapılacak eğitim faaliyetleri için döner sermaye tarafından belirlenecek eğitim ücreti alınır.</t>
  </si>
  <si>
    <t>4) Tohumluk Tescil Sertifikasyon Merkez Müdürlüğü  (TTSM) tarafından tescil sürecindeki çeşit adayları için yapılacak analizlerde, Bakanlığımız Tarımsal Araştrmalar ve Politikalar Genel Müdürlüğüne bağlı Araştırma Enstitülerine % 45 oranında indirim uygulanır.</t>
  </si>
  <si>
    <t>5. Fiyatlara KDV dahil değildir.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</si>
</sst>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_-* #,##0\ _₺_-;\-* #,##0\ _₺_-;_-* &quot;-&quot;??\ _₺_-;_-@_-"/>
    <numFmt numFmtId="167" formatCode="0.0000"/>
    <numFmt numFmtId="168" formatCode="#,##0.00_ ;\-#,##0.00\ "/>
    <numFmt numFmtId="169" formatCode="#,##0.00000"/>
  </numFmts>
  <fonts count="59">
    <font>
      <sz val="11"/>
      <color theme="1"/>
      <name val="Calibri"/>
      <family val="2"/>
    </font>
    <font>
      <sz val="11"/>
      <color indexed="8"/>
      <name val="Calibri"/>
      <family val="2"/>
    </font>
    <font>
      <b/>
      <sz val="12"/>
      <color indexed="8"/>
      <name val="Calibri"/>
      <family val="2"/>
    </font>
    <font>
      <b/>
      <u val="single"/>
      <sz val="12"/>
      <color indexed="8"/>
      <name val="Calibri"/>
      <family val="2"/>
    </font>
    <font>
      <sz val="10"/>
      <name val="Times New Roman"/>
      <family val="1"/>
    </font>
    <font>
      <sz val="12"/>
      <name val="Times New Roman"/>
      <family val="1"/>
    </font>
    <font>
      <b/>
      <sz val="12"/>
      <name val="Times New Roman"/>
      <family val="1"/>
    </font>
    <font>
      <sz val="12"/>
      <name val="Arial Tur"/>
      <family val="0"/>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10"/>
      <name val="Calibri"/>
      <family val="2"/>
    </font>
    <font>
      <b/>
      <u val="single"/>
      <sz val="11"/>
      <color indexed="60"/>
      <name val="Calibri"/>
      <family val="2"/>
    </font>
    <font>
      <sz val="11"/>
      <color indexed="51"/>
      <name val="Calibri"/>
      <family val="2"/>
    </font>
    <font>
      <b/>
      <sz val="12"/>
      <name val="Calibri"/>
      <family val="2"/>
    </font>
    <font>
      <b/>
      <sz val="14"/>
      <color indexed="8"/>
      <name val="Calibri"/>
      <family val="2"/>
    </font>
    <font>
      <sz val="12"/>
      <color indexed="8"/>
      <name val="Calibri"/>
      <family val="2"/>
    </font>
    <font>
      <sz val="12"/>
      <name val="Calibri"/>
      <family val="2"/>
    </font>
    <font>
      <b/>
      <i/>
      <sz val="14"/>
      <color indexed="8"/>
      <name val="Calibri"/>
      <family val="2"/>
    </font>
    <font>
      <b/>
      <i/>
      <sz val="16"/>
      <color indexed="8"/>
      <name val="Calibri"/>
      <family val="2"/>
    </font>
    <font>
      <b/>
      <sz val="14"/>
      <name val="Times New Roman"/>
      <family val="1"/>
    </font>
    <font>
      <b/>
      <sz val="10"/>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FF0000"/>
      <name val="Calibri"/>
      <family val="2"/>
    </font>
    <font>
      <b/>
      <sz val="12"/>
      <color theme="1"/>
      <name val="Calibri"/>
      <family val="2"/>
    </font>
    <font>
      <b/>
      <u val="single"/>
      <sz val="11"/>
      <color rgb="FFC00000"/>
      <name val="Calibri"/>
      <family val="2"/>
    </font>
    <font>
      <sz val="11"/>
      <color rgb="FFFFC000"/>
      <name val="Calibri"/>
      <family val="2"/>
    </font>
    <font>
      <b/>
      <sz val="14"/>
      <color theme="1"/>
      <name val="Calibri"/>
      <family val="2"/>
    </font>
    <font>
      <sz val="12"/>
      <color theme="1"/>
      <name val="Calibri"/>
      <family val="2"/>
    </font>
    <font>
      <b/>
      <i/>
      <sz val="14"/>
      <color theme="1"/>
      <name val="Calibri"/>
      <family val="2"/>
    </font>
    <font>
      <b/>
      <i/>
      <sz val="16"/>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66"/>
        <bgColor indexed="64"/>
      </patternFill>
    </fill>
    <fill>
      <patternFill patternType="solid">
        <fgColor rgb="FF92D050"/>
        <bgColor indexed="64"/>
      </patternFill>
    </fill>
    <fill>
      <patternFill patternType="solid">
        <fgColor theme="0"/>
        <bgColor indexed="64"/>
      </patternFill>
    </fill>
    <fill>
      <patternFill patternType="solid">
        <fgColor theme="0" tint="-0.3499799966812134"/>
        <bgColor indexed="64"/>
      </patternFill>
    </fill>
    <fill>
      <patternFill patternType="solid">
        <fgColor rgb="FFFFFF00"/>
        <bgColor indexed="64"/>
      </patternFill>
    </fill>
    <fill>
      <patternFill patternType="solid">
        <fgColor theme="3" tint="0.5999900102615356"/>
        <bgColor indexed="64"/>
      </patternFill>
    </fill>
    <fill>
      <patternFill patternType="solid">
        <fgColor rgb="FF7030A0"/>
        <bgColor indexed="64"/>
      </patternFill>
    </fill>
  </fills>
  <borders count="7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medium"/>
      <right style="thick"/>
      <top style="medium"/>
      <bottom style="medium"/>
    </border>
    <border>
      <left style="medium"/>
      <right style="thin"/>
      <top style="medium"/>
      <bottom style="thin"/>
    </border>
    <border>
      <left/>
      <right/>
      <top style="thin"/>
      <bottom/>
    </border>
    <border>
      <left style="medium"/>
      <right/>
      <top style="medium"/>
      <bottom style="medium"/>
    </border>
    <border>
      <left style="medium"/>
      <right style="medium"/>
      <top style="medium"/>
      <bottom style="medium"/>
    </border>
    <border>
      <left style="medium"/>
      <right style="thin"/>
      <top style="thin"/>
      <bottom style="thin"/>
    </border>
    <border>
      <left style="medium"/>
      <right style="medium"/>
      <top style="medium"/>
      <bottom/>
    </border>
    <border>
      <left/>
      <right/>
      <top style="thick"/>
      <botto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top/>
      <bottom style="thin"/>
    </border>
    <border>
      <left style="thin"/>
      <right/>
      <top style="thin"/>
      <bottom style="thin"/>
    </border>
    <border>
      <left style="medium"/>
      <right/>
      <top/>
      <bottom style="medium"/>
    </border>
    <border>
      <left/>
      <right/>
      <top style="medium"/>
      <bottom style="medium"/>
    </border>
    <border>
      <left/>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medium"/>
      <right/>
      <top style="medium"/>
      <bottom>
        <color indexed="63"/>
      </bottom>
    </border>
    <border>
      <left/>
      <right style="medium"/>
      <top style="medium"/>
      <bottom>
        <color indexed="63"/>
      </bottom>
    </border>
    <border>
      <left style="medium"/>
      <right style="medium"/>
      <top/>
      <bottom style="medium"/>
    </border>
    <border>
      <left/>
      <right/>
      <top/>
      <bottom style="medium"/>
    </border>
    <border>
      <left style="medium"/>
      <right style="thin"/>
      <top style="thin"/>
      <bottom style="medium"/>
    </border>
    <border>
      <left style="thick"/>
      <right/>
      <top style="medium"/>
      <bottom>
        <color indexed="63"/>
      </bottom>
    </border>
    <border>
      <left style="thin"/>
      <right style="thin"/>
      <top style="thin"/>
      <bottom style="medium"/>
    </border>
    <border>
      <left/>
      <right style="medium"/>
      <top/>
      <bottom style="medium"/>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style="medium"/>
      <right style="medium"/>
      <top/>
      <bottom style="thin"/>
    </border>
    <border>
      <left>
        <color indexed="63"/>
      </left>
      <right style="medium"/>
      <top/>
      <bottom style="thin"/>
    </border>
    <border>
      <left style="thin"/>
      <right style="medium"/>
      <top/>
      <bottom style="thin"/>
    </border>
    <border>
      <left style="medium"/>
      <right/>
      <top/>
      <bottom style="thin"/>
    </border>
    <border>
      <left style="medium"/>
      <right style="medium"/>
      <top/>
      <bottom/>
    </border>
    <border>
      <left style="medium"/>
      <right style="medium"/>
      <top style="thin"/>
      <bottom/>
    </border>
    <border>
      <left style="double"/>
      <right style="double"/>
      <top style="double"/>
      <bottom/>
    </border>
    <border>
      <left style="double"/>
      <right style="double"/>
      <top/>
      <bottom style="double"/>
    </border>
    <border>
      <left/>
      <right/>
      <top style="double"/>
      <bottom/>
    </border>
    <border>
      <left style="medium"/>
      <right style="thin"/>
      <top>
        <color indexed="63"/>
      </top>
      <bottom style="medium"/>
    </border>
    <border>
      <left style="thin"/>
      <right style="thin"/>
      <top>
        <color indexed="63"/>
      </top>
      <bottom style="medium"/>
    </border>
    <border>
      <left/>
      <right/>
      <top style="thin"/>
      <bottom style="medium"/>
    </border>
    <border>
      <left/>
      <right style="medium"/>
      <top style="thin"/>
      <bottom style="medium"/>
    </border>
    <border>
      <left style="thin"/>
      <right/>
      <top style="medium"/>
      <bottom style="medium"/>
    </border>
    <border>
      <left style="thin"/>
      <right/>
      <top style="medium"/>
      <bottom/>
    </border>
    <border>
      <left/>
      <right style="thin"/>
      <top style="medium"/>
      <bottom/>
    </border>
    <border>
      <left style="thin"/>
      <right/>
      <top/>
      <bottom style="medium"/>
    </border>
    <border>
      <left/>
      <right style="thin"/>
      <top/>
      <bottom style="medium"/>
    </border>
    <border>
      <left/>
      <right/>
      <top style="medium"/>
      <bottom/>
    </border>
    <border>
      <left/>
      <right style="thin"/>
      <top/>
      <bottom style="thin"/>
    </border>
    <border>
      <left/>
      <right style="thin"/>
      <top style="thin"/>
      <bottom style="medium"/>
    </border>
    <border>
      <left style="medium"/>
      <right/>
      <top style="thin"/>
      <bottom>
        <color indexed="63"/>
      </bottom>
    </border>
    <border>
      <left/>
      <right style="medium"/>
      <top style="thin"/>
      <bottom>
        <color indexed="63"/>
      </bottom>
    </border>
    <border>
      <left/>
      <right style="medium"/>
      <top style="medium"/>
      <bottom style="thin"/>
    </border>
    <border>
      <left style="thin"/>
      <right style="medium"/>
      <top/>
      <bottom/>
    </border>
    <border>
      <left style="thin"/>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41"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24" borderId="0" applyNumberFormat="0" applyBorder="0" applyAlignment="0" applyProtection="0"/>
    <xf numFmtId="0" fontId="0" fillId="25" borderId="8" applyNumberFormat="0" applyFont="0" applyAlignment="0" applyProtection="0"/>
    <xf numFmtId="0" fontId="4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269">
    <xf numFmtId="0" fontId="0" fillId="0" borderId="0" xfId="0" applyFont="1" applyAlignment="1">
      <alignment/>
    </xf>
    <xf numFmtId="0" fontId="0" fillId="0" borderId="0" xfId="0" applyAlignment="1">
      <alignment/>
    </xf>
    <xf numFmtId="0" fontId="51" fillId="33" borderId="10" xfId="0" applyFont="1" applyFill="1" applyBorder="1" applyAlignment="1">
      <alignment horizontal="center"/>
    </xf>
    <xf numFmtId="0" fontId="51" fillId="33" borderId="11" xfId="0" applyFont="1" applyFill="1" applyBorder="1" applyAlignment="1">
      <alignment horizontal="center"/>
    </xf>
    <xf numFmtId="0" fontId="0" fillId="0" borderId="0" xfId="0" applyAlignment="1">
      <alignment/>
    </xf>
    <xf numFmtId="0" fontId="49" fillId="0" borderId="0" xfId="0" applyFont="1" applyAlignment="1">
      <alignment/>
    </xf>
    <xf numFmtId="0" fontId="0" fillId="34" borderId="0" xfId="0" applyFill="1" applyAlignment="1">
      <alignment/>
    </xf>
    <xf numFmtId="0" fontId="0" fillId="35" borderId="0" xfId="0" applyFill="1" applyAlignment="1">
      <alignment/>
    </xf>
    <xf numFmtId="0" fontId="51" fillId="35" borderId="12" xfId="0" applyFont="1" applyFill="1" applyBorder="1" applyAlignment="1">
      <alignment/>
    </xf>
    <xf numFmtId="0" fontId="51" fillId="35" borderId="0" xfId="0" applyFont="1" applyFill="1" applyBorder="1" applyAlignment="1">
      <alignment/>
    </xf>
    <xf numFmtId="0" fontId="52" fillId="2" borderId="13" xfId="0" applyFont="1" applyFill="1" applyBorder="1" applyAlignment="1">
      <alignment vertical="center"/>
    </xf>
    <xf numFmtId="0" fontId="53" fillId="34" borderId="0" xfId="0" applyFont="1" applyFill="1" applyAlignment="1">
      <alignment/>
    </xf>
    <xf numFmtId="0" fontId="52" fillId="14" borderId="14" xfId="0" applyFont="1" applyFill="1" applyBorder="1" applyAlignment="1">
      <alignment horizontal="center" vertical="center" wrapText="1"/>
    </xf>
    <xf numFmtId="0" fontId="51" fillId="35" borderId="15" xfId="0" applyFont="1" applyFill="1" applyBorder="1" applyAlignment="1">
      <alignment/>
    </xf>
    <xf numFmtId="0" fontId="52" fillId="35" borderId="15" xfId="0" applyFont="1" applyFill="1" applyBorder="1" applyAlignment="1">
      <alignment horizontal="left"/>
    </xf>
    <xf numFmtId="0" fontId="52" fillId="35" borderId="0" xfId="0" applyFont="1" applyFill="1" applyBorder="1" applyAlignment="1">
      <alignment horizontal="left"/>
    </xf>
    <xf numFmtId="0" fontId="52" fillId="15" borderId="16" xfId="0" applyFont="1" applyFill="1" applyBorder="1" applyAlignment="1">
      <alignment vertical="center"/>
    </xf>
    <xf numFmtId="0" fontId="54" fillId="0" borderId="0" xfId="0" applyFont="1" applyAlignment="1">
      <alignment/>
    </xf>
    <xf numFmtId="0" fontId="52" fillId="14" borderId="17" xfId="0" applyFont="1" applyFill="1" applyBorder="1" applyAlignment="1">
      <alignment horizontal="center" vertical="center"/>
    </xf>
    <xf numFmtId="0" fontId="51" fillId="33" borderId="18" xfId="0" applyFont="1" applyFill="1" applyBorder="1" applyAlignment="1">
      <alignment horizontal="center"/>
    </xf>
    <xf numFmtId="0" fontId="49" fillId="0" borderId="0" xfId="0" applyFont="1" applyBorder="1" applyAlignment="1">
      <alignment/>
    </xf>
    <xf numFmtId="0" fontId="0" fillId="0" borderId="0" xfId="0" applyBorder="1" applyAlignment="1">
      <alignment/>
    </xf>
    <xf numFmtId="0" fontId="0" fillId="35" borderId="0" xfId="0" applyFill="1" applyBorder="1" applyAlignment="1">
      <alignment/>
    </xf>
    <xf numFmtId="0" fontId="52" fillId="14" borderId="19" xfId="0" applyFont="1" applyFill="1" applyBorder="1" applyAlignment="1">
      <alignment horizontal="center" vertical="center"/>
    </xf>
    <xf numFmtId="0" fontId="52" fillId="14" borderId="20" xfId="0" applyFont="1" applyFill="1" applyBorder="1" applyAlignment="1">
      <alignment horizontal="center" vertical="center" wrapText="1"/>
    </xf>
    <xf numFmtId="0" fontId="52" fillId="14" borderId="19" xfId="0" applyFont="1" applyFill="1" applyBorder="1" applyAlignment="1">
      <alignment vertical="center"/>
    </xf>
    <xf numFmtId="0" fontId="51" fillId="33" borderId="21" xfId="0" applyFont="1" applyFill="1" applyBorder="1" applyAlignment="1">
      <alignment horizontal="center"/>
    </xf>
    <xf numFmtId="0" fontId="51" fillId="33" borderId="22" xfId="0" applyFont="1" applyFill="1" applyBorder="1" applyAlignment="1">
      <alignment horizontal="center"/>
    </xf>
    <xf numFmtId="0" fontId="51" fillId="33" borderId="23" xfId="0" applyFont="1" applyFill="1" applyBorder="1" applyAlignment="1">
      <alignment horizontal="center"/>
    </xf>
    <xf numFmtId="0" fontId="0" fillId="33" borderId="24" xfId="0" applyFill="1" applyBorder="1" applyAlignment="1">
      <alignment horizontal="right" vertical="center"/>
    </xf>
    <xf numFmtId="0" fontId="0" fillId="33" borderId="25" xfId="0" applyFill="1" applyBorder="1" applyAlignment="1">
      <alignment horizontal="right" vertical="center"/>
    </xf>
    <xf numFmtId="164" fontId="27" fillId="17" borderId="10" xfId="0" applyNumberFormat="1" applyFont="1" applyFill="1" applyBorder="1" applyAlignment="1">
      <alignment horizontal="right" vertical="center"/>
    </xf>
    <xf numFmtId="0" fontId="55" fillId="34" borderId="0" xfId="0" applyFont="1" applyFill="1" applyAlignment="1">
      <alignment/>
    </xf>
    <xf numFmtId="0" fontId="55" fillId="19" borderId="0" xfId="0" applyFont="1" applyFill="1" applyAlignment="1">
      <alignment/>
    </xf>
    <xf numFmtId="0" fontId="49" fillId="19" borderId="0" xfId="0" applyFont="1" applyFill="1" applyAlignment="1">
      <alignment/>
    </xf>
    <xf numFmtId="0" fontId="0" fillId="0" borderId="0" xfId="0" applyAlignment="1">
      <alignment vertical="center"/>
    </xf>
    <xf numFmtId="0" fontId="0" fillId="0" borderId="0" xfId="0" applyAlignment="1">
      <alignment horizontal="center" wrapText="1"/>
    </xf>
    <xf numFmtId="167" fontId="4" fillId="35" borderId="0" xfId="0" applyNumberFormat="1" applyFont="1" applyFill="1" applyAlignment="1">
      <alignment/>
    </xf>
    <xf numFmtId="0" fontId="52" fillId="14" borderId="16" xfId="0" applyFont="1" applyFill="1" applyBorder="1" applyAlignment="1">
      <alignment horizontal="center" vertical="center"/>
    </xf>
    <xf numFmtId="0" fontId="52" fillId="10" borderId="0" xfId="0" applyFont="1" applyFill="1" applyAlignment="1">
      <alignment/>
    </xf>
    <xf numFmtId="0" fontId="52" fillId="14" borderId="16" xfId="0" applyFont="1" applyFill="1" applyBorder="1" applyAlignment="1">
      <alignment horizontal="center" vertical="center" wrapText="1"/>
    </xf>
    <xf numFmtId="0" fontId="27" fillId="33" borderId="26" xfId="0" applyFont="1" applyFill="1" applyBorder="1" applyAlignment="1">
      <alignment horizontal="center" vertical="center"/>
    </xf>
    <xf numFmtId="168" fontId="56" fillId="36" borderId="10" xfId="0" applyNumberFormat="1" applyFont="1" applyFill="1" applyBorder="1" applyAlignment="1">
      <alignment vertical="center"/>
    </xf>
    <xf numFmtId="168" fontId="55" fillId="0" borderId="17" xfId="53" applyNumberFormat="1" applyFont="1" applyBorder="1" applyAlignment="1">
      <alignment horizontal="center" vertical="center"/>
    </xf>
    <xf numFmtId="168" fontId="55" fillId="0" borderId="27" xfId="53" applyNumberFormat="1" applyFont="1" applyBorder="1" applyAlignment="1">
      <alignment horizontal="center" vertical="center"/>
    </xf>
    <xf numFmtId="168" fontId="55" fillId="34" borderId="17" xfId="53" applyNumberFormat="1" applyFont="1" applyFill="1" applyBorder="1" applyAlignment="1">
      <alignment horizontal="center" vertical="center"/>
    </xf>
    <xf numFmtId="0" fontId="52" fillId="14" borderId="17" xfId="0" applyFont="1" applyFill="1" applyBorder="1" applyAlignment="1">
      <alignment horizontal="center" vertical="center" wrapText="1"/>
    </xf>
    <xf numFmtId="0" fontId="52" fillId="14" borderId="28" xfId="0" applyFont="1" applyFill="1" applyBorder="1" applyAlignment="1">
      <alignment horizontal="center" vertical="center" wrapText="1"/>
    </xf>
    <xf numFmtId="166" fontId="0" fillId="33" borderId="29" xfId="53" applyNumberFormat="1" applyFont="1" applyFill="1" applyBorder="1" applyAlignment="1">
      <alignment horizontal="right" vertical="center"/>
    </xf>
    <xf numFmtId="164" fontId="27" fillId="17" borderId="30" xfId="0" applyNumberFormat="1" applyFont="1" applyFill="1" applyBorder="1" applyAlignment="1">
      <alignment horizontal="right" vertical="center"/>
    </xf>
    <xf numFmtId="168" fontId="56" fillId="36" borderId="30" xfId="0" applyNumberFormat="1" applyFont="1" applyFill="1" applyBorder="1" applyAlignment="1">
      <alignment vertical="center"/>
    </xf>
    <xf numFmtId="168" fontId="52" fillId="36" borderId="31" xfId="0" applyNumberFormat="1" applyFont="1" applyFill="1" applyBorder="1" applyAlignment="1">
      <alignment vertical="center"/>
    </xf>
    <xf numFmtId="166" fontId="0" fillId="33" borderId="32" xfId="53" applyNumberFormat="1" applyFont="1" applyFill="1" applyBorder="1" applyAlignment="1">
      <alignment horizontal="right" vertical="center"/>
    </xf>
    <xf numFmtId="168" fontId="52" fillId="36" borderId="33" xfId="0" applyNumberFormat="1" applyFont="1" applyFill="1" applyBorder="1" applyAlignment="1">
      <alignment vertical="center"/>
    </xf>
    <xf numFmtId="166" fontId="0" fillId="33" borderId="34" xfId="53" applyNumberFormat="1" applyFont="1" applyFill="1" applyBorder="1" applyAlignment="1">
      <alignment horizontal="right" vertical="center"/>
    </xf>
    <xf numFmtId="168" fontId="52" fillId="36" borderId="35" xfId="0" applyNumberFormat="1" applyFont="1" applyFill="1" applyBorder="1" applyAlignment="1">
      <alignment vertical="center"/>
    </xf>
    <xf numFmtId="0" fontId="52" fillId="14" borderId="36" xfId="0" applyFont="1" applyFill="1" applyBorder="1" applyAlignment="1">
      <alignment vertical="center"/>
    </xf>
    <xf numFmtId="0" fontId="52" fillId="14" borderId="37" xfId="0" applyFont="1" applyFill="1" applyBorder="1" applyAlignment="1">
      <alignment horizontal="center" vertical="center" wrapText="1"/>
    </xf>
    <xf numFmtId="0" fontId="52" fillId="14" borderId="38" xfId="0" applyFont="1" applyFill="1" applyBorder="1" applyAlignment="1">
      <alignment horizontal="center" vertical="center"/>
    </xf>
    <xf numFmtId="0" fontId="52" fillId="14" borderId="19" xfId="0" applyFont="1" applyFill="1" applyBorder="1" applyAlignment="1">
      <alignment horizontal="center" vertical="center" wrapText="1"/>
    </xf>
    <xf numFmtId="0" fontId="52" fillId="14" borderId="39" xfId="0" applyFont="1" applyFill="1" applyBorder="1" applyAlignment="1">
      <alignment horizontal="center" vertical="center" wrapText="1"/>
    </xf>
    <xf numFmtId="168" fontId="55" fillId="0" borderId="40" xfId="53" applyNumberFormat="1" applyFont="1" applyBorder="1" applyAlignment="1">
      <alignment horizontal="center" vertical="center"/>
    </xf>
    <xf numFmtId="168" fontId="55" fillId="0" borderId="41" xfId="53" applyNumberFormat="1" applyFont="1" applyBorder="1" applyAlignment="1">
      <alignment horizontal="center" vertical="center"/>
    </xf>
    <xf numFmtId="168" fontId="55" fillId="34" borderId="40" xfId="53" applyNumberFormat="1" applyFont="1" applyFill="1" applyBorder="1" applyAlignment="1">
      <alignment horizontal="center" vertical="center"/>
    </xf>
    <xf numFmtId="0" fontId="51" fillId="33" borderId="14" xfId="0" applyFont="1" applyFill="1" applyBorder="1" applyAlignment="1">
      <alignment horizontal="center"/>
    </xf>
    <xf numFmtId="0" fontId="51" fillId="33" borderId="42" xfId="0" applyFont="1" applyFill="1" applyBorder="1" applyAlignment="1">
      <alignment horizontal="center"/>
    </xf>
    <xf numFmtId="0" fontId="52" fillId="2" borderId="43" xfId="0" applyFont="1" applyFill="1" applyBorder="1" applyAlignment="1">
      <alignment horizontal="center" vertical="center" wrapText="1"/>
    </xf>
    <xf numFmtId="0" fontId="0" fillId="19" borderId="14" xfId="0" applyFill="1" applyBorder="1" applyAlignment="1">
      <alignment horizontal="right" vertical="center"/>
    </xf>
    <xf numFmtId="0" fontId="0" fillId="19" borderId="18" xfId="0" applyFill="1" applyBorder="1" applyAlignment="1">
      <alignment horizontal="right" vertical="center"/>
    </xf>
    <xf numFmtId="0" fontId="0" fillId="19" borderId="42" xfId="0" applyFill="1" applyBorder="1" applyAlignment="1">
      <alignment horizontal="right" vertical="center"/>
    </xf>
    <xf numFmtId="0" fontId="51" fillId="19" borderId="23" xfId="0" applyFont="1" applyFill="1" applyBorder="1" applyAlignment="1">
      <alignment horizontal="center"/>
    </xf>
    <xf numFmtId="0" fontId="51" fillId="19" borderId="21" xfId="0" applyFont="1" applyFill="1" applyBorder="1" applyAlignment="1">
      <alignment horizontal="center"/>
    </xf>
    <xf numFmtId="0" fontId="51" fillId="19" borderId="22" xfId="0" applyFont="1" applyFill="1" applyBorder="1" applyAlignment="1">
      <alignment horizontal="center"/>
    </xf>
    <xf numFmtId="168" fontId="27" fillId="11" borderId="30" xfId="0" applyNumberFormat="1" applyFont="1" applyFill="1" applyBorder="1" applyAlignment="1">
      <alignment horizontal="right" vertical="center"/>
    </xf>
    <xf numFmtId="168" fontId="56" fillId="11" borderId="30" xfId="0" applyNumberFormat="1" applyFont="1" applyFill="1" applyBorder="1" applyAlignment="1">
      <alignment vertical="center"/>
    </xf>
    <xf numFmtId="168" fontId="52" fillId="11" borderId="31" xfId="0" applyNumberFormat="1" applyFont="1" applyFill="1" applyBorder="1" applyAlignment="1">
      <alignment vertical="center"/>
    </xf>
    <xf numFmtId="168" fontId="27" fillId="11" borderId="10" xfId="0" applyNumberFormat="1" applyFont="1" applyFill="1" applyBorder="1" applyAlignment="1">
      <alignment horizontal="right" vertical="center"/>
    </xf>
    <xf numFmtId="168" fontId="56" fillId="11" borderId="10" xfId="0" applyNumberFormat="1" applyFont="1" applyFill="1" applyBorder="1" applyAlignment="1">
      <alignment vertical="center"/>
    </xf>
    <xf numFmtId="168" fontId="52" fillId="11" borderId="33" xfId="0" applyNumberFormat="1" applyFont="1" applyFill="1" applyBorder="1" applyAlignment="1">
      <alignment vertical="center"/>
    </xf>
    <xf numFmtId="168" fontId="27" fillId="11" borderId="44" xfId="0" applyNumberFormat="1" applyFont="1" applyFill="1" applyBorder="1" applyAlignment="1">
      <alignment horizontal="right" vertical="center"/>
    </xf>
    <xf numFmtId="168" fontId="52" fillId="11" borderId="35" xfId="0" applyNumberFormat="1" applyFont="1" applyFill="1" applyBorder="1" applyAlignment="1">
      <alignment vertical="center"/>
    </xf>
    <xf numFmtId="168" fontId="55" fillId="34" borderId="40" xfId="0" applyNumberFormat="1" applyFont="1" applyFill="1" applyBorder="1" applyAlignment="1">
      <alignment vertical="center"/>
    </xf>
    <xf numFmtId="168" fontId="55" fillId="34" borderId="45" xfId="0" applyNumberFormat="1" applyFont="1" applyFill="1" applyBorder="1" applyAlignment="1">
      <alignment vertical="center"/>
    </xf>
    <xf numFmtId="166" fontId="0" fillId="33" borderId="46" xfId="53" applyNumberFormat="1" applyFont="1" applyFill="1" applyBorder="1" applyAlignment="1">
      <alignment horizontal="right" vertical="center"/>
    </xf>
    <xf numFmtId="166" fontId="0" fillId="33" borderId="25" xfId="53" applyNumberFormat="1" applyFont="1" applyFill="1" applyBorder="1" applyAlignment="1">
      <alignment horizontal="right" vertical="center"/>
    </xf>
    <xf numFmtId="166" fontId="0" fillId="33" borderId="47" xfId="53" applyNumberFormat="1" applyFont="1" applyFill="1" applyBorder="1" applyAlignment="1">
      <alignment horizontal="right" vertical="center"/>
    </xf>
    <xf numFmtId="168" fontId="56" fillId="36" borderId="48" xfId="0" applyNumberFormat="1" applyFont="1" applyFill="1" applyBorder="1" applyAlignment="1">
      <alignment vertical="center"/>
    </xf>
    <xf numFmtId="168" fontId="56" fillId="36" borderId="49" xfId="0" applyNumberFormat="1" applyFont="1" applyFill="1" applyBorder="1" applyAlignment="1">
      <alignment vertical="center"/>
    </xf>
    <xf numFmtId="164" fontId="27" fillId="17" borderId="23" xfId="0" applyNumberFormat="1" applyFont="1" applyFill="1" applyBorder="1" applyAlignment="1">
      <alignment horizontal="right" vertical="center"/>
    </xf>
    <xf numFmtId="164" fontId="27" fillId="17" borderId="21" xfId="0" applyNumberFormat="1" applyFont="1" applyFill="1" applyBorder="1" applyAlignment="1">
      <alignment horizontal="right" vertical="center"/>
    </xf>
    <xf numFmtId="164" fontId="27" fillId="17" borderId="22" xfId="0" applyNumberFormat="1" applyFont="1" applyFill="1" applyBorder="1" applyAlignment="1">
      <alignment horizontal="right" vertical="center"/>
    </xf>
    <xf numFmtId="0" fontId="52" fillId="2" borderId="16" xfId="0" applyFont="1" applyFill="1" applyBorder="1" applyAlignment="1">
      <alignment horizontal="center" vertical="center"/>
    </xf>
    <xf numFmtId="0" fontId="52" fillId="2" borderId="17" xfId="0" applyFont="1" applyFill="1" applyBorder="1" applyAlignment="1">
      <alignment horizontal="center" vertical="center" wrapText="1"/>
    </xf>
    <xf numFmtId="0" fontId="52" fillId="2" borderId="28" xfId="0" applyFont="1" applyFill="1" applyBorder="1" applyAlignment="1">
      <alignment horizontal="center" vertical="center" wrapText="1"/>
    </xf>
    <xf numFmtId="168" fontId="52" fillId="9" borderId="50" xfId="0" applyNumberFormat="1" applyFont="1" applyFill="1" applyBorder="1" applyAlignment="1">
      <alignment vertical="center"/>
    </xf>
    <xf numFmtId="168" fontId="56" fillId="9" borderId="51" xfId="0" applyNumberFormat="1" applyFont="1" applyFill="1" applyBorder="1" applyAlignment="1">
      <alignment vertical="center"/>
    </xf>
    <xf numFmtId="168" fontId="55" fillId="0" borderId="40" xfId="0" applyNumberFormat="1" applyFont="1" applyBorder="1" applyAlignment="1">
      <alignment vertical="center"/>
    </xf>
    <xf numFmtId="168" fontId="27" fillId="9" borderId="23" xfId="0" applyNumberFormat="1" applyFont="1" applyFill="1" applyBorder="1" applyAlignment="1">
      <alignment horizontal="right" vertical="center"/>
    </xf>
    <xf numFmtId="168" fontId="27" fillId="9" borderId="21" xfId="0" applyNumberFormat="1" applyFont="1" applyFill="1" applyBorder="1" applyAlignment="1">
      <alignment horizontal="right" vertical="center"/>
    </xf>
    <xf numFmtId="168" fontId="27" fillId="9" borderId="22" xfId="0" applyNumberFormat="1" applyFont="1" applyFill="1" applyBorder="1" applyAlignment="1">
      <alignment horizontal="right" vertical="center"/>
    </xf>
    <xf numFmtId="168" fontId="27" fillId="17" borderId="10" xfId="0" applyNumberFormat="1" applyFont="1" applyFill="1" applyBorder="1" applyAlignment="1">
      <alignment horizontal="right" vertical="center"/>
    </xf>
    <xf numFmtId="168" fontId="27" fillId="17" borderId="30" xfId="0" applyNumberFormat="1" applyFont="1" applyFill="1" applyBorder="1" applyAlignment="1">
      <alignment horizontal="right" vertical="center"/>
    </xf>
    <xf numFmtId="168" fontId="27" fillId="17" borderId="44" xfId="0" applyNumberFormat="1" applyFont="1" applyFill="1" applyBorder="1" applyAlignment="1">
      <alignment horizontal="right" vertical="center"/>
    </xf>
    <xf numFmtId="0" fontId="51" fillId="33" borderId="29" xfId="0" applyFont="1" applyFill="1" applyBorder="1" applyAlignment="1">
      <alignment horizontal="center"/>
    </xf>
    <xf numFmtId="0" fontId="51" fillId="33" borderId="32" xfId="0" applyFont="1" applyFill="1" applyBorder="1" applyAlignment="1">
      <alignment horizontal="center"/>
    </xf>
    <xf numFmtId="0" fontId="51" fillId="33" borderId="34" xfId="0" applyFont="1" applyFill="1" applyBorder="1" applyAlignment="1">
      <alignment horizontal="center"/>
    </xf>
    <xf numFmtId="166" fontId="0" fillId="33" borderId="14" xfId="53" applyNumberFormat="1" applyFont="1" applyFill="1" applyBorder="1" applyAlignment="1">
      <alignment horizontal="right" vertical="center"/>
    </xf>
    <xf numFmtId="166" fontId="0" fillId="33" borderId="18" xfId="53" applyNumberFormat="1" applyFont="1" applyFill="1" applyBorder="1" applyAlignment="1">
      <alignment horizontal="right" vertical="center"/>
    </xf>
    <xf numFmtId="166" fontId="0" fillId="33" borderId="42" xfId="53" applyNumberFormat="1" applyFont="1" applyFill="1" applyBorder="1" applyAlignment="1">
      <alignment horizontal="right" vertical="center"/>
    </xf>
    <xf numFmtId="0" fontId="52" fillId="13" borderId="0" xfId="0" applyFont="1" applyFill="1" applyAlignment="1">
      <alignment/>
    </xf>
    <xf numFmtId="2" fontId="5" fillId="35" borderId="52" xfId="0" applyNumberFormat="1" applyFont="1" applyFill="1" applyBorder="1" applyAlignment="1">
      <alignment horizontal="center" vertical="center" wrapText="1"/>
    </xf>
    <xf numFmtId="2" fontId="27" fillId="14" borderId="30" xfId="0" applyNumberFormat="1" applyFont="1" applyFill="1" applyBorder="1" applyAlignment="1">
      <alignment horizontal="right" vertical="center"/>
    </xf>
    <xf numFmtId="2" fontId="55" fillId="34" borderId="40" xfId="0" applyNumberFormat="1" applyFont="1" applyFill="1" applyBorder="1" applyAlignment="1">
      <alignment vertical="center"/>
    </xf>
    <xf numFmtId="0" fontId="52" fillId="9" borderId="19" xfId="0" applyFont="1" applyFill="1" applyBorder="1" applyAlignment="1">
      <alignment horizontal="center" vertical="center"/>
    </xf>
    <xf numFmtId="0" fontId="52" fillId="9" borderId="19" xfId="0" applyFont="1" applyFill="1" applyBorder="1" applyAlignment="1">
      <alignment horizontal="center" vertical="center" wrapText="1"/>
    </xf>
    <xf numFmtId="0" fontId="52" fillId="9" borderId="39" xfId="0" applyFont="1" applyFill="1" applyBorder="1" applyAlignment="1">
      <alignment horizontal="center" vertical="center" wrapText="1"/>
    </xf>
    <xf numFmtId="2" fontId="55" fillId="15" borderId="40" xfId="0" applyNumberFormat="1" applyFont="1" applyFill="1" applyBorder="1" applyAlignment="1">
      <alignment vertical="center"/>
    </xf>
    <xf numFmtId="2" fontId="27" fillId="14" borderId="10" xfId="0" applyNumberFormat="1" applyFont="1" applyFill="1" applyBorder="1" applyAlignment="1">
      <alignment horizontal="right" vertical="center"/>
    </xf>
    <xf numFmtId="2" fontId="56" fillId="14" borderId="10" xfId="0" applyNumberFormat="1" applyFont="1" applyFill="1" applyBorder="1" applyAlignment="1">
      <alignment vertical="center"/>
    </xf>
    <xf numFmtId="0" fontId="51" fillId="33" borderId="24" xfId="0" applyFont="1" applyFill="1" applyBorder="1" applyAlignment="1">
      <alignment horizontal="center"/>
    </xf>
    <xf numFmtId="0" fontId="51" fillId="33" borderId="25" xfId="0" applyFont="1" applyFill="1" applyBorder="1" applyAlignment="1">
      <alignment horizontal="center"/>
    </xf>
    <xf numFmtId="0" fontId="0" fillId="33" borderId="14" xfId="0" applyFill="1" applyBorder="1" applyAlignment="1">
      <alignment horizontal="right" vertical="center"/>
    </xf>
    <xf numFmtId="2" fontId="56" fillId="14" borderId="30" xfId="0" applyNumberFormat="1" applyFont="1" applyFill="1" applyBorder="1" applyAlignment="1">
      <alignment vertical="center"/>
    </xf>
    <xf numFmtId="2" fontId="52" fillId="14" borderId="31" xfId="0" applyNumberFormat="1" applyFont="1" applyFill="1" applyBorder="1" applyAlignment="1">
      <alignment vertical="center"/>
    </xf>
    <xf numFmtId="0" fontId="0" fillId="33" borderId="18" xfId="0" applyFill="1" applyBorder="1" applyAlignment="1">
      <alignment horizontal="right" vertical="center"/>
    </xf>
    <xf numFmtId="2" fontId="52" fillId="14" borderId="33" xfId="0" applyNumberFormat="1" applyFont="1" applyFill="1" applyBorder="1" applyAlignment="1">
      <alignment vertical="center"/>
    </xf>
    <xf numFmtId="0" fontId="0" fillId="33" borderId="42" xfId="0" applyFill="1" applyBorder="1" applyAlignment="1">
      <alignment horizontal="right" vertical="center"/>
    </xf>
    <xf numFmtId="2" fontId="27" fillId="14" borderId="44" xfId="0" applyNumberFormat="1" applyFont="1" applyFill="1" applyBorder="1" applyAlignment="1">
      <alignment horizontal="right" vertical="center"/>
    </xf>
    <xf numFmtId="2" fontId="52" fillId="14" borderId="35" xfId="0" applyNumberFormat="1" applyFont="1" applyFill="1" applyBorder="1" applyAlignment="1">
      <alignment vertical="center"/>
    </xf>
    <xf numFmtId="0" fontId="55" fillId="14" borderId="0" xfId="0" applyFont="1" applyFill="1" applyAlignment="1">
      <alignment/>
    </xf>
    <xf numFmtId="0" fontId="49" fillId="14" borderId="0" xfId="0" applyFont="1" applyFill="1" applyAlignment="1">
      <alignment/>
    </xf>
    <xf numFmtId="0" fontId="6" fillId="35" borderId="30"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6" fillId="35" borderId="44" xfId="0" applyFont="1" applyFill="1" applyBorder="1" applyAlignment="1">
      <alignment horizontal="center" vertical="center" wrapText="1"/>
    </xf>
    <xf numFmtId="0" fontId="6" fillId="35" borderId="35" xfId="0" applyFont="1" applyFill="1" applyBorder="1" applyAlignment="1">
      <alignment horizontal="center" vertical="center" wrapText="1"/>
    </xf>
    <xf numFmtId="49" fontId="5" fillId="35" borderId="29" xfId="0" applyNumberFormat="1" applyFont="1" applyFill="1" applyBorder="1" applyAlignment="1">
      <alignment horizontal="center" vertical="center" wrapText="1"/>
    </xf>
    <xf numFmtId="167" fontId="5" fillId="35" borderId="30" xfId="0" applyNumberFormat="1" applyFont="1" applyFill="1" applyBorder="1" applyAlignment="1">
      <alignment horizontal="center" vertical="center" wrapText="1"/>
    </xf>
    <xf numFmtId="2" fontId="5" fillId="35" borderId="30" xfId="0" applyNumberFormat="1" applyFont="1" applyFill="1" applyBorder="1" applyAlignment="1">
      <alignment horizontal="center" vertical="center"/>
    </xf>
    <xf numFmtId="2" fontId="5" fillId="35" borderId="30" xfId="0" applyNumberFormat="1" applyFont="1" applyFill="1" applyBorder="1" applyAlignment="1">
      <alignment horizontal="center" vertical="center" wrapText="1"/>
    </xf>
    <xf numFmtId="2" fontId="5" fillId="35" borderId="31" xfId="0" applyNumberFormat="1" applyFont="1" applyFill="1" applyBorder="1" applyAlignment="1">
      <alignment horizontal="center" vertical="center" wrapText="1"/>
    </xf>
    <xf numFmtId="49" fontId="5" fillId="35" borderId="53" xfId="0" applyNumberFormat="1" applyFont="1" applyFill="1" applyBorder="1" applyAlignment="1">
      <alignment horizontal="center" vertical="center" wrapText="1"/>
    </xf>
    <xf numFmtId="167" fontId="5" fillId="35" borderId="11" xfId="0" applyNumberFormat="1" applyFont="1" applyFill="1" applyBorder="1" applyAlignment="1">
      <alignment horizontal="center" vertical="center" wrapText="1"/>
    </xf>
    <xf numFmtId="2" fontId="5" fillId="35" borderId="10" xfId="0" applyNumberFormat="1" applyFont="1" applyFill="1" applyBorder="1" applyAlignment="1">
      <alignment horizontal="center" vertical="center"/>
    </xf>
    <xf numFmtId="2" fontId="5" fillId="35" borderId="11" xfId="0" applyNumberFormat="1" applyFont="1" applyFill="1" applyBorder="1" applyAlignment="1">
      <alignment horizontal="center" vertical="center" wrapText="1"/>
    </xf>
    <xf numFmtId="2" fontId="5" fillId="35" borderId="10" xfId="0" applyNumberFormat="1" applyFont="1" applyFill="1" applyBorder="1" applyAlignment="1">
      <alignment horizontal="center" vertical="center" wrapText="1"/>
    </xf>
    <xf numFmtId="167" fontId="5" fillId="35" borderId="10" xfId="0" applyNumberFormat="1" applyFont="1" applyFill="1" applyBorder="1" applyAlignment="1">
      <alignment horizontal="center" vertical="center" wrapText="1"/>
    </xf>
    <xf numFmtId="167" fontId="5" fillId="35" borderId="52" xfId="0" applyNumberFormat="1" applyFont="1" applyFill="1" applyBorder="1" applyAlignment="1">
      <alignment horizontal="center" vertical="center" wrapText="1"/>
    </xf>
    <xf numFmtId="39" fontId="30" fillId="17" borderId="17" xfId="0" applyNumberFormat="1" applyFont="1" applyFill="1" applyBorder="1" applyAlignment="1">
      <alignment horizontal="right" vertical="center"/>
    </xf>
    <xf numFmtId="39" fontId="56" fillId="17" borderId="40" xfId="0" applyNumberFormat="1" applyFont="1" applyFill="1" applyBorder="1" applyAlignment="1">
      <alignment vertical="center"/>
    </xf>
    <xf numFmtId="39" fontId="52" fillId="37" borderId="40" xfId="0" applyNumberFormat="1" applyFont="1" applyFill="1" applyBorder="1" applyAlignment="1">
      <alignment vertical="center"/>
    </xf>
    <xf numFmtId="0" fontId="49" fillId="38" borderId="17" xfId="0" applyFont="1" applyFill="1" applyBorder="1" applyAlignment="1">
      <alignment horizontal="center" vertical="center" wrapText="1"/>
    </xf>
    <xf numFmtId="49" fontId="6" fillId="35" borderId="0" xfId="0" applyNumberFormat="1" applyFont="1" applyFill="1" applyAlignment="1">
      <alignment horizontal="center" vertical="center"/>
    </xf>
    <xf numFmtId="0" fontId="4" fillId="35" borderId="0" xfId="0" applyFont="1" applyFill="1" applyAlignment="1">
      <alignment/>
    </xf>
    <xf numFmtId="49" fontId="5" fillId="35" borderId="50" xfId="0" applyNumberFormat="1" applyFont="1" applyFill="1" applyBorder="1" applyAlignment="1">
      <alignment horizontal="center" vertical="center" wrapText="1"/>
    </xf>
    <xf numFmtId="0" fontId="4" fillId="35" borderId="0" xfId="0" applyFont="1" applyFill="1" applyAlignment="1">
      <alignment vertical="center"/>
    </xf>
    <xf numFmtId="49" fontId="5" fillId="35" borderId="21" xfId="0" applyNumberFormat="1" applyFont="1" applyFill="1" applyBorder="1" applyAlignment="1">
      <alignment horizontal="center" vertical="center" wrapText="1"/>
    </xf>
    <xf numFmtId="49" fontId="5" fillId="35" borderId="54" xfId="0" applyNumberFormat="1" applyFont="1" applyFill="1" applyBorder="1" applyAlignment="1">
      <alignment horizontal="center" vertical="center" wrapText="1"/>
    </xf>
    <xf numFmtId="49" fontId="5" fillId="35" borderId="55" xfId="0" applyNumberFormat="1" applyFont="1" applyFill="1" applyBorder="1" applyAlignment="1">
      <alignment horizontal="center" vertical="center" wrapText="1"/>
    </xf>
    <xf numFmtId="49" fontId="5" fillId="35" borderId="22" xfId="0" applyNumberFormat="1" applyFont="1" applyFill="1" applyBorder="1" applyAlignment="1">
      <alignment horizontal="center" vertical="center" wrapText="1"/>
    </xf>
    <xf numFmtId="0" fontId="52" fillId="10" borderId="0" xfId="0" applyFont="1" applyFill="1" applyAlignment="1">
      <alignment horizontal="center"/>
    </xf>
    <xf numFmtId="0" fontId="52" fillId="35" borderId="0" xfId="0" applyFont="1" applyFill="1" applyBorder="1" applyAlignment="1">
      <alignment horizontal="left"/>
    </xf>
    <xf numFmtId="0" fontId="55" fillId="0" borderId="26" xfId="0" applyFont="1" applyBorder="1" applyAlignment="1">
      <alignment horizontal="center" vertical="center"/>
    </xf>
    <xf numFmtId="0" fontId="55" fillId="0" borderId="41" xfId="0" applyFont="1" applyBorder="1" applyAlignment="1">
      <alignment horizontal="center" vertical="center"/>
    </xf>
    <xf numFmtId="0" fontId="52" fillId="37" borderId="56" xfId="0" applyFont="1" applyFill="1" applyBorder="1" applyAlignment="1">
      <alignment horizontal="center" vertical="center"/>
    </xf>
    <xf numFmtId="0" fontId="52" fillId="37" borderId="57" xfId="0" applyFont="1" applyFill="1" applyBorder="1" applyAlignment="1">
      <alignment horizontal="center" vertical="center"/>
    </xf>
    <xf numFmtId="164" fontId="52" fillId="34" borderId="56" xfId="53" applyNumberFormat="1" applyFont="1" applyFill="1" applyBorder="1" applyAlignment="1">
      <alignment horizontal="center" vertical="center"/>
    </xf>
    <xf numFmtId="164" fontId="52" fillId="34" borderId="57" xfId="53" applyNumberFormat="1" applyFont="1" applyFill="1" applyBorder="1" applyAlignment="1">
      <alignment horizontal="center" vertical="center"/>
    </xf>
    <xf numFmtId="0" fontId="52" fillId="14" borderId="56" xfId="0" applyFont="1" applyFill="1" applyBorder="1" applyAlignment="1">
      <alignment horizontal="left" vertical="center"/>
    </xf>
    <xf numFmtId="0" fontId="52" fillId="14" borderId="57" xfId="0" applyFont="1" applyFill="1" applyBorder="1" applyAlignment="1">
      <alignment horizontal="left" vertical="center"/>
    </xf>
    <xf numFmtId="0" fontId="57" fillId="0" borderId="58" xfId="0" applyFont="1" applyBorder="1" applyAlignment="1">
      <alignment horizontal="left"/>
    </xf>
    <xf numFmtId="0" fontId="52" fillId="13" borderId="0" xfId="0" applyFont="1" applyFill="1" applyAlignment="1">
      <alignment horizontal="left"/>
    </xf>
    <xf numFmtId="0" fontId="55" fillId="0" borderId="59" xfId="0" applyFont="1" applyBorder="1" applyAlignment="1">
      <alignment horizontal="center" vertical="center"/>
    </xf>
    <xf numFmtId="0" fontId="55" fillId="0" borderId="60" xfId="0" applyFont="1" applyBorder="1" applyAlignment="1">
      <alignment horizontal="center" vertical="center"/>
    </xf>
    <xf numFmtId="0" fontId="58" fillId="0" borderId="58" xfId="0" applyFont="1" applyBorder="1" applyAlignment="1">
      <alignment horizontal="left"/>
    </xf>
    <xf numFmtId="0" fontId="52" fillId="35" borderId="12" xfId="0" applyFont="1" applyFill="1" applyBorder="1" applyAlignment="1">
      <alignment horizontal="left"/>
    </xf>
    <xf numFmtId="0" fontId="52" fillId="16" borderId="0" xfId="0" applyFont="1" applyFill="1" applyAlignment="1">
      <alignment horizontal="center"/>
    </xf>
    <xf numFmtId="0" fontId="55" fillId="0" borderId="16" xfId="0" applyFont="1" applyBorder="1" applyAlignment="1">
      <alignment horizontal="center" vertical="center"/>
    </xf>
    <xf numFmtId="164" fontId="55" fillId="34" borderId="56" xfId="53" applyNumberFormat="1" applyFont="1" applyFill="1" applyBorder="1" applyAlignment="1">
      <alignment horizontal="center" vertical="center"/>
    </xf>
    <xf numFmtId="164" fontId="55" fillId="34" borderId="57" xfId="53" applyNumberFormat="1" applyFont="1" applyFill="1" applyBorder="1" applyAlignment="1">
      <alignment horizontal="center" vertical="center"/>
    </xf>
    <xf numFmtId="0" fontId="52" fillId="2" borderId="56" xfId="0" applyFont="1" applyFill="1" applyBorder="1" applyAlignment="1">
      <alignment horizontal="left" vertical="center"/>
    </xf>
    <xf numFmtId="0" fontId="52" fillId="2" borderId="57" xfId="0" applyFont="1" applyFill="1" applyBorder="1" applyAlignment="1">
      <alignment horizontal="left" vertical="center"/>
    </xf>
    <xf numFmtId="0" fontId="52" fillId="35" borderId="0" xfId="0" applyFont="1" applyFill="1" applyAlignment="1">
      <alignment horizontal="center"/>
    </xf>
    <xf numFmtId="0" fontId="55" fillId="0" borderId="16" xfId="0" applyFont="1" applyBorder="1" applyAlignment="1">
      <alignment horizontal="center"/>
    </xf>
    <xf numFmtId="0" fontId="55" fillId="0" borderId="27" xfId="0" applyFont="1" applyBorder="1" applyAlignment="1">
      <alignment horizontal="center"/>
    </xf>
    <xf numFmtId="0" fontId="55" fillId="39" borderId="56" xfId="0" applyFont="1" applyFill="1" applyBorder="1" applyAlignment="1">
      <alignment horizontal="left" vertical="center"/>
    </xf>
    <xf numFmtId="0" fontId="55" fillId="39" borderId="57" xfId="0" applyFont="1" applyFill="1" applyBorder="1" applyAlignment="1">
      <alignment horizontal="left" vertical="center"/>
    </xf>
    <xf numFmtId="0" fontId="55" fillId="0" borderId="26" xfId="0" applyFont="1" applyBorder="1" applyAlignment="1">
      <alignment horizontal="center"/>
    </xf>
    <xf numFmtId="0" fontId="55" fillId="0" borderId="41" xfId="0" applyFont="1" applyBorder="1" applyAlignment="1">
      <alignment horizontal="center"/>
    </xf>
    <xf numFmtId="0" fontId="52" fillId="13" borderId="0" xfId="0" applyFont="1" applyFill="1" applyAlignment="1">
      <alignment horizontal="center"/>
    </xf>
    <xf numFmtId="0" fontId="52" fillId="34" borderId="56" xfId="0" applyFont="1" applyFill="1" applyBorder="1" applyAlignment="1">
      <alignment horizontal="left" vertical="center"/>
    </xf>
    <xf numFmtId="0" fontId="52" fillId="34" borderId="57" xfId="0" applyFont="1" applyFill="1" applyBorder="1" applyAlignment="1">
      <alignment horizontal="left" vertical="center"/>
    </xf>
    <xf numFmtId="0" fontId="5" fillId="35" borderId="10" xfId="0" applyFont="1" applyFill="1" applyBorder="1" applyAlignment="1">
      <alignment vertical="center" wrapText="1"/>
    </xf>
    <xf numFmtId="0" fontId="7" fillId="35" borderId="10" xfId="0" applyFont="1" applyFill="1" applyBorder="1" applyAlignment="1">
      <alignment vertical="center" wrapText="1"/>
    </xf>
    <xf numFmtId="0" fontId="5" fillId="35" borderId="47" xfId="0" applyFont="1" applyFill="1" applyBorder="1" applyAlignment="1">
      <alignment vertical="center" wrapText="1"/>
    </xf>
    <xf numFmtId="0" fontId="5" fillId="35" borderId="61" xfId="0" applyFont="1" applyFill="1" applyBorder="1" applyAlignment="1">
      <alignment vertical="center" wrapText="1"/>
    </xf>
    <xf numFmtId="0" fontId="5" fillId="35" borderId="62" xfId="0" applyFont="1" applyFill="1" applyBorder="1" applyAlignment="1">
      <alignment vertical="center" wrapText="1"/>
    </xf>
    <xf numFmtId="0" fontId="5" fillId="35" borderId="63" xfId="0" applyFont="1" applyFill="1" applyBorder="1" applyAlignment="1">
      <alignment vertical="center" wrapText="1"/>
    </xf>
    <xf numFmtId="0" fontId="5" fillId="35" borderId="27" xfId="0" applyFont="1" applyFill="1" applyBorder="1" applyAlignment="1">
      <alignment vertical="center" wrapText="1"/>
    </xf>
    <xf numFmtId="0" fontId="5" fillId="35" borderId="28" xfId="0" applyFont="1" applyFill="1" applyBorder="1" applyAlignment="1">
      <alignment vertical="center" wrapText="1"/>
    </xf>
    <xf numFmtId="0" fontId="6" fillId="35" borderId="29"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6" fillId="35" borderId="64" xfId="0" applyFont="1" applyFill="1" applyBorder="1" applyAlignment="1">
      <alignment horizontal="center" vertical="center" wrapText="1"/>
    </xf>
    <xf numFmtId="0" fontId="7" fillId="35" borderId="65" xfId="0" applyFont="1" applyFill="1" applyBorder="1" applyAlignment="1">
      <alignment vertical="center" wrapText="1"/>
    </xf>
    <xf numFmtId="0" fontId="6" fillId="35" borderId="66" xfId="0" applyFont="1" applyFill="1" applyBorder="1" applyAlignment="1">
      <alignment horizontal="center" vertical="center" wrapText="1"/>
    </xf>
    <xf numFmtId="0" fontId="7" fillId="35" borderId="67" xfId="0" applyFont="1" applyFill="1" applyBorder="1" applyAlignment="1">
      <alignment vertical="center" wrapText="1"/>
    </xf>
    <xf numFmtId="0" fontId="5" fillId="35" borderId="30" xfId="0" applyFont="1" applyFill="1" applyBorder="1" applyAlignment="1">
      <alignment vertical="center" wrapText="1"/>
    </xf>
    <xf numFmtId="0" fontId="7" fillId="35" borderId="30" xfId="0" applyFont="1" applyFill="1" applyBorder="1" applyAlignment="1">
      <alignment vertical="center" wrapText="1"/>
    </xf>
    <xf numFmtId="0" fontId="6" fillId="35" borderId="0" xfId="0" applyFont="1" applyFill="1" applyAlignment="1">
      <alignment horizontal="left" vertical="center"/>
    </xf>
    <xf numFmtId="49" fontId="6" fillId="35" borderId="19" xfId="0" applyNumberFormat="1" applyFont="1" applyFill="1" applyBorder="1" applyAlignment="1">
      <alignment horizontal="center" vertical="center" textRotation="90" wrapText="1"/>
    </xf>
    <xf numFmtId="49" fontId="6" fillId="35" borderId="54" xfId="0" applyNumberFormat="1" applyFont="1" applyFill="1" applyBorder="1" applyAlignment="1">
      <alignment horizontal="center" vertical="center" textRotation="90" wrapText="1"/>
    </xf>
    <xf numFmtId="49" fontId="6" fillId="35" borderId="40" xfId="0" applyNumberFormat="1" applyFont="1" applyFill="1" applyBorder="1" applyAlignment="1">
      <alignment horizontal="center" vertical="center" textRotation="90" wrapText="1"/>
    </xf>
    <xf numFmtId="0" fontId="6" fillId="35" borderId="23"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68" xfId="0" applyFont="1" applyFill="1" applyBorder="1" applyAlignment="1">
      <alignment horizontal="center" vertical="center" wrapText="1"/>
    </xf>
    <xf numFmtId="0" fontId="7" fillId="35" borderId="68" xfId="0" applyFont="1" applyFill="1" applyBorder="1" applyAlignment="1">
      <alignment horizontal="center" vertical="center" wrapText="1"/>
    </xf>
    <xf numFmtId="0" fontId="6" fillId="35" borderId="41" xfId="0" applyFont="1" applyFill="1" applyBorder="1" applyAlignment="1">
      <alignment horizontal="center" vertical="center" wrapText="1"/>
    </xf>
    <xf numFmtId="0" fontId="7" fillId="35" borderId="41" xfId="0" applyFont="1" applyFill="1" applyBorder="1" applyAlignment="1">
      <alignment horizontal="center" vertical="center" wrapText="1"/>
    </xf>
    <xf numFmtId="0" fontId="5" fillId="35" borderId="69" xfId="0" applyFont="1" applyFill="1" applyBorder="1" applyAlignment="1">
      <alignment vertical="center" wrapText="1"/>
    </xf>
    <xf numFmtId="0" fontId="7" fillId="35" borderId="24" xfId="0" applyFont="1" applyFill="1" applyBorder="1" applyAlignment="1">
      <alignment vertical="center" wrapText="1"/>
    </xf>
    <xf numFmtId="0" fontId="5" fillId="35" borderId="49" xfId="0" applyFont="1" applyFill="1" applyBorder="1" applyAlignment="1">
      <alignment vertical="center" wrapText="1"/>
    </xf>
    <xf numFmtId="0" fontId="7" fillId="35" borderId="25" xfId="0" applyFont="1" applyFill="1" applyBorder="1" applyAlignment="1">
      <alignment vertical="center" wrapText="1"/>
    </xf>
    <xf numFmtId="0" fontId="5" fillId="35" borderId="53" xfId="0" applyFont="1" applyFill="1" applyBorder="1" applyAlignment="1">
      <alignment vertical="center" wrapText="1"/>
    </xf>
    <xf numFmtId="0" fontId="7" fillId="35" borderId="12" xfId="0" applyFont="1" applyFill="1" applyBorder="1" applyAlignment="1">
      <alignment vertical="center" wrapText="1"/>
    </xf>
    <xf numFmtId="0" fontId="5" fillId="35" borderId="70" xfId="0" applyFont="1" applyFill="1" applyBorder="1" applyAlignment="1">
      <alignment vertical="center" wrapText="1"/>
    </xf>
    <xf numFmtId="0" fontId="7" fillId="35" borderId="47" xfId="0" applyFont="1" applyFill="1" applyBorder="1" applyAlignment="1">
      <alignment vertical="center" wrapText="1"/>
    </xf>
    <xf numFmtId="3" fontId="5" fillId="35" borderId="42" xfId="0" applyNumberFormat="1" applyFont="1" applyFill="1" applyBorder="1" applyAlignment="1">
      <alignment horizontal="center" vertical="center" wrapText="1"/>
    </xf>
    <xf numFmtId="3" fontId="5" fillId="35" borderId="35" xfId="0" applyNumberFormat="1" applyFont="1" applyFill="1" applyBorder="1" applyAlignment="1">
      <alignment horizontal="center" vertical="center" wrapText="1"/>
    </xf>
    <xf numFmtId="0" fontId="6" fillId="35" borderId="71" xfId="0" applyFont="1" applyFill="1" applyBorder="1" applyAlignment="1">
      <alignment horizontal="center" vertical="center" wrapText="1"/>
    </xf>
    <xf numFmtId="0" fontId="6" fillId="35" borderId="72" xfId="0" applyFont="1" applyFill="1" applyBorder="1" applyAlignment="1">
      <alignment horizontal="center" vertical="center" wrapText="1"/>
    </xf>
    <xf numFmtId="0" fontId="6" fillId="35" borderId="73" xfId="0" applyFont="1" applyFill="1" applyBorder="1" applyAlignment="1">
      <alignment horizontal="center" vertical="center" wrapText="1"/>
    </xf>
    <xf numFmtId="3" fontId="5" fillId="37" borderId="18" xfId="0" applyNumberFormat="1" applyFont="1" applyFill="1" applyBorder="1" applyAlignment="1">
      <alignment horizontal="center" vertical="center" wrapText="1"/>
    </xf>
    <xf numFmtId="3" fontId="5" fillId="37" borderId="33" xfId="0" applyNumberFormat="1" applyFont="1" applyFill="1" applyBorder="1" applyAlignment="1">
      <alignment horizontal="center" vertical="center" wrapText="1"/>
    </xf>
    <xf numFmtId="3" fontId="5" fillId="35" borderId="18" xfId="0" applyNumberFormat="1" applyFont="1" applyFill="1" applyBorder="1" applyAlignment="1">
      <alignment horizontal="center" vertical="center" wrapText="1"/>
    </xf>
    <xf numFmtId="3" fontId="5" fillId="35" borderId="33" xfId="0" applyNumberFormat="1" applyFont="1" applyFill="1" applyBorder="1" applyAlignment="1">
      <alignment horizontal="center" vertical="center" wrapText="1"/>
    </xf>
    <xf numFmtId="3" fontId="5" fillId="35" borderId="14" xfId="0" applyNumberFormat="1" applyFont="1" applyFill="1" applyBorder="1" applyAlignment="1">
      <alignment horizontal="center" vertical="center" wrapText="1"/>
    </xf>
    <xf numFmtId="3" fontId="5" fillId="35" borderId="31" xfId="0" applyNumberFormat="1" applyFont="1" applyFill="1" applyBorder="1" applyAlignment="1">
      <alignment horizontal="center" vertical="center" wrapText="1"/>
    </xf>
    <xf numFmtId="4" fontId="6" fillId="35" borderId="30" xfId="0" applyNumberFormat="1" applyFont="1" applyFill="1" applyBorder="1" applyAlignment="1">
      <alignment horizontal="center" vertical="center" wrapText="1"/>
    </xf>
    <xf numFmtId="4" fontId="6" fillId="35" borderId="44" xfId="0" applyNumberFormat="1" applyFont="1" applyFill="1" applyBorder="1" applyAlignment="1">
      <alignment horizontal="center" vertical="center" wrapText="1"/>
    </xf>
    <xf numFmtId="4" fontId="5" fillId="35" borderId="30" xfId="0" applyNumberFormat="1" applyFont="1" applyFill="1" applyBorder="1" applyAlignment="1">
      <alignment horizontal="center" vertical="center"/>
    </xf>
    <xf numFmtId="4" fontId="5" fillId="35" borderId="10" xfId="0" applyNumberFormat="1" applyFont="1" applyFill="1" applyBorder="1" applyAlignment="1">
      <alignment horizontal="center" vertical="center"/>
    </xf>
    <xf numFmtId="49" fontId="6" fillId="35" borderId="0" xfId="0" applyNumberFormat="1" applyFont="1" applyFill="1" applyAlignment="1">
      <alignment horizontal="center" vertical="top"/>
    </xf>
    <xf numFmtId="0" fontId="5" fillId="35" borderId="68" xfId="0" applyFont="1" applyFill="1" applyBorder="1" applyAlignment="1">
      <alignment horizontal="left" vertical="top" wrapText="1"/>
    </xf>
    <xf numFmtId="0" fontId="5" fillId="35" borderId="0" xfId="0" applyFont="1" applyFill="1" applyAlignment="1">
      <alignment vertical="top"/>
    </xf>
    <xf numFmtId="4" fontId="5" fillId="35" borderId="0" xfId="0" applyNumberFormat="1" applyFont="1" applyFill="1" applyAlignment="1">
      <alignment vertical="top"/>
    </xf>
    <xf numFmtId="0" fontId="5" fillId="35" borderId="0" xfId="0" applyFont="1" applyFill="1" applyBorder="1" applyAlignment="1">
      <alignment horizontal="left" vertical="top" wrapText="1"/>
    </xf>
    <xf numFmtId="0" fontId="7" fillId="35" borderId="65" xfId="0" applyFont="1" applyFill="1" applyBorder="1" applyAlignment="1">
      <alignment horizontal="center" vertical="center" wrapText="1"/>
    </xf>
    <xf numFmtId="4" fontId="4" fillId="35" borderId="0" xfId="0" applyNumberFormat="1" applyFont="1" applyFill="1" applyAlignment="1">
      <alignment/>
    </xf>
    <xf numFmtId="0" fontId="7" fillId="35" borderId="67" xfId="0" applyFont="1" applyFill="1" applyBorder="1" applyAlignment="1">
      <alignment horizontal="center" vertical="center" wrapText="1"/>
    </xf>
    <xf numFmtId="0" fontId="7" fillId="35" borderId="11" xfId="0" applyFont="1" applyFill="1" applyBorder="1" applyAlignment="1">
      <alignment vertical="center" wrapText="1"/>
    </xf>
    <xf numFmtId="3" fontId="5" fillId="35" borderId="52" xfId="0" applyNumberFormat="1" applyFont="1" applyFill="1" applyBorder="1" applyAlignment="1">
      <alignment horizontal="right" vertical="center" wrapText="1" indent="1"/>
    </xf>
    <xf numFmtId="4" fontId="4" fillId="35" borderId="0" xfId="0" applyNumberFormat="1" applyFont="1" applyFill="1" applyAlignment="1">
      <alignment vertical="center"/>
    </xf>
    <xf numFmtId="3" fontId="5" fillId="35" borderId="33" xfId="0" applyNumberFormat="1" applyFont="1" applyFill="1" applyBorder="1" applyAlignment="1">
      <alignment horizontal="right" vertical="center" wrapText="1" indent="1"/>
    </xf>
    <xf numFmtId="0" fontId="7" fillId="35" borderId="69" xfId="0" applyFont="1" applyFill="1" applyBorder="1" applyAlignment="1">
      <alignment vertical="center" wrapText="1"/>
    </xf>
    <xf numFmtId="3" fontId="5" fillId="35" borderId="74" xfId="0" applyNumberFormat="1" applyFont="1" applyFill="1" applyBorder="1" applyAlignment="1">
      <alignment horizontal="right" vertical="center" wrapText="1" indent="1"/>
    </xf>
    <xf numFmtId="0" fontId="7" fillId="35" borderId="44" xfId="0" applyFont="1" applyFill="1" applyBorder="1" applyAlignment="1">
      <alignment vertical="center" wrapText="1"/>
    </xf>
    <xf numFmtId="3" fontId="5" fillId="35" borderId="35" xfId="0" applyNumberFormat="1" applyFont="1" applyFill="1" applyBorder="1" applyAlignment="1">
      <alignment horizontal="right" vertical="center" wrapText="1" indent="1"/>
    </xf>
    <xf numFmtId="49" fontId="33" fillId="13" borderId="0" xfId="0" applyNumberFormat="1" applyFont="1" applyFill="1" applyAlignment="1">
      <alignment horizontal="center" vertical="center" wrapText="1"/>
    </xf>
    <xf numFmtId="169" fontId="4" fillId="35" borderId="0" xfId="0" applyNumberFormat="1" applyFont="1" applyFill="1" applyAlignment="1">
      <alignment/>
    </xf>
    <xf numFmtId="169" fontId="4" fillId="35" borderId="0" xfId="0" applyNumberFormat="1" applyFont="1" applyFill="1" applyAlignment="1">
      <alignment vertical="center"/>
    </xf>
    <xf numFmtId="0" fontId="5" fillId="35" borderId="0" xfId="0" applyFont="1" applyFill="1" applyAlignment="1">
      <alignment horizontal="left" vertical="top" wrapText="1"/>
    </xf>
    <xf numFmtId="4" fontId="5" fillId="35" borderId="0" xfId="0" applyNumberFormat="1" applyFont="1" applyFill="1" applyAlignment="1">
      <alignment horizontal="left" vertical="top" wrapText="1"/>
    </xf>
    <xf numFmtId="49" fontId="6" fillId="35" borderId="0" xfId="0" applyNumberFormat="1" applyFont="1" applyFill="1" applyAlignment="1">
      <alignment horizontal="center" vertical="center"/>
    </xf>
    <xf numFmtId="0" fontId="5" fillId="35" borderId="0" xfId="0" applyFont="1" applyFill="1" applyAlignment="1">
      <alignment horizontal="left" vertical="center" wrapText="1"/>
    </xf>
    <xf numFmtId="169" fontId="0" fillId="35" borderId="0" xfId="0" applyNumberFormat="1" applyFont="1" applyFill="1" applyAlignment="1">
      <alignment/>
    </xf>
    <xf numFmtId="0" fontId="0" fillId="35" borderId="0" xfId="0" applyFont="1" applyFill="1" applyAlignment="1">
      <alignment/>
    </xf>
    <xf numFmtId="49" fontId="34" fillId="35" borderId="0" xfId="0" applyNumberFormat="1" applyFont="1" applyFill="1" applyAlignment="1">
      <alignment horizontal="center" vertical="center"/>
    </xf>
    <xf numFmtId="3" fontId="5" fillId="37" borderId="75" xfId="0" applyNumberFormat="1" applyFont="1" applyFill="1" applyBorder="1" applyAlignment="1">
      <alignment horizontal="right" vertical="center" wrapText="1" indent="1"/>
    </xf>
    <xf numFmtId="39" fontId="52" fillId="34" borderId="56" xfId="53" applyNumberFormat="1" applyFont="1" applyFill="1" applyBorder="1" applyAlignment="1">
      <alignment horizontal="center" vertical="center"/>
    </xf>
    <xf numFmtId="39" fontId="52" fillId="34" borderId="57" xfId="53" applyNumberFormat="1" applyFont="1" applyFill="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irgül 2" xfId="54"/>
    <cellStyle name="Virgül 3"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L11"/>
  <sheetViews>
    <sheetView tabSelected="1" zoomScalePageLayoutView="0" workbookViewId="0" topLeftCell="A1">
      <selection activeCell="B10" sqref="B10"/>
    </sheetView>
  </sheetViews>
  <sheetFormatPr defaultColWidth="9.140625" defaultRowHeight="15"/>
  <cols>
    <col min="1" max="1" width="6.421875" style="4" customWidth="1"/>
    <col min="2" max="2" width="12.28125" style="4" customWidth="1"/>
    <col min="3" max="3" width="15.421875" style="4" customWidth="1"/>
    <col min="4" max="4" width="13.7109375" style="4" customWidth="1"/>
    <col min="5" max="5" width="16.8515625" style="4" customWidth="1"/>
    <col min="6" max="16384" width="9.140625" style="4" customWidth="1"/>
  </cols>
  <sheetData>
    <row r="2" ht="15">
      <c r="J2" s="36"/>
    </row>
    <row r="3" spans="2:9" ht="19.5" customHeight="1">
      <c r="B3" s="32" t="s">
        <v>13</v>
      </c>
      <c r="C3" s="32"/>
      <c r="D3" s="6"/>
      <c r="E3" s="6"/>
      <c r="F3" s="6"/>
      <c r="G3" s="6"/>
      <c r="H3" s="7"/>
      <c r="I3" s="7"/>
    </row>
    <row r="4" spans="2:9" ht="20.25" customHeight="1">
      <c r="B4" s="33" t="s">
        <v>25</v>
      </c>
      <c r="C4" s="33"/>
      <c r="D4" s="33"/>
      <c r="E4" s="33"/>
      <c r="F4" s="34"/>
      <c r="G4" s="34"/>
      <c r="H4" s="34"/>
      <c r="I4" s="7"/>
    </row>
    <row r="5" spans="2:9" ht="20.25" customHeight="1">
      <c r="B5" s="129" t="s">
        <v>26</v>
      </c>
      <c r="C5" s="129"/>
      <c r="D5" s="129"/>
      <c r="E5" s="129"/>
      <c r="F5" s="130"/>
      <c r="G5" s="130"/>
      <c r="H5" s="130"/>
      <c r="I5" s="7"/>
    </row>
    <row r="6" spans="2:9" ht="15">
      <c r="B6" s="7"/>
      <c r="C6" s="7"/>
      <c r="D6" s="7"/>
      <c r="E6" s="7"/>
      <c r="F6" s="7"/>
      <c r="G6" s="7"/>
      <c r="H6" s="7"/>
      <c r="I6" s="7"/>
    </row>
    <row r="7" spans="2:3" ht="21.75" customHeight="1" thickBot="1">
      <c r="B7" s="11" t="s">
        <v>5</v>
      </c>
      <c r="C7" s="6"/>
    </row>
    <row r="8" spans="2:12" ht="47.25" customHeight="1" thickBot="1">
      <c r="B8" s="40" t="s">
        <v>12</v>
      </c>
      <c r="C8" s="18" t="s">
        <v>11</v>
      </c>
      <c r="D8" s="150" t="s">
        <v>67</v>
      </c>
      <c r="E8" s="12" t="s">
        <v>18</v>
      </c>
      <c r="H8" s="17"/>
      <c r="L8" s="4" t="s">
        <v>4</v>
      </c>
    </row>
    <row r="9" spans="2:8" ht="38.25" customHeight="1" thickBot="1">
      <c r="B9" s="41">
        <v>0</v>
      </c>
      <c r="C9" s="147">
        <f>B9*1407</f>
        <v>0</v>
      </c>
      <c r="D9" s="148">
        <f>C9*0.2</f>
        <v>0</v>
      </c>
      <c r="E9" s="149">
        <f>C9+D9</f>
        <v>0</v>
      </c>
      <c r="H9" s="35"/>
    </row>
    <row r="11" spans="2:5" ht="15">
      <c r="B11" s="5" t="s">
        <v>6</v>
      </c>
      <c r="C11" s="5"/>
      <c r="D11" s="5"/>
      <c r="E11" s="5"/>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Q20"/>
  <sheetViews>
    <sheetView zoomScalePageLayoutView="0" workbookViewId="0" topLeftCell="A1">
      <selection activeCell="D6" sqref="D6"/>
    </sheetView>
  </sheetViews>
  <sheetFormatPr defaultColWidth="9.140625" defaultRowHeight="15"/>
  <cols>
    <col min="1" max="1" width="4.140625" style="4" customWidth="1"/>
    <col min="2" max="2" width="8.8515625" style="4" customWidth="1"/>
    <col min="3" max="3" width="19.28125" style="4" customWidth="1"/>
    <col min="4" max="6" width="15.140625" style="4" customWidth="1"/>
    <col min="7" max="7" width="7.140625" style="4" customWidth="1"/>
    <col min="8" max="8" width="9.140625" style="4" customWidth="1"/>
    <col min="9" max="9" width="10.140625" style="4" customWidth="1"/>
    <col min="10" max="10" width="19.28125" style="4" customWidth="1"/>
    <col min="11" max="13" width="9.140625" style="4" customWidth="1"/>
    <col min="14" max="14" width="13.00390625" style="4" customWidth="1"/>
    <col min="15" max="16384" width="9.140625" style="4" customWidth="1"/>
  </cols>
  <sheetData>
    <row r="2" spans="2:10" ht="15.75">
      <c r="B2" s="159" t="s">
        <v>7</v>
      </c>
      <c r="C2" s="159"/>
      <c r="D2" s="159"/>
      <c r="E2" s="159"/>
      <c r="F2" s="159"/>
      <c r="G2" s="159"/>
      <c r="H2" s="39"/>
      <c r="I2" s="39"/>
      <c r="J2" s="5">
        <v>13.19</v>
      </c>
    </row>
    <row r="3" spans="12:13" ht="15">
      <c r="L3" s="7"/>
      <c r="M3" s="7"/>
    </row>
    <row r="4" spans="3:15" ht="15.75" thickBot="1">
      <c r="C4" s="11" t="s">
        <v>5</v>
      </c>
      <c r="D4" s="6"/>
      <c r="E4" s="6"/>
      <c r="F4" s="6"/>
      <c r="O4" s="4" t="s">
        <v>4</v>
      </c>
    </row>
    <row r="5" spans="2:17" ht="44.25" customHeight="1" thickBot="1" thickTop="1">
      <c r="B5" s="25" t="s">
        <v>0</v>
      </c>
      <c r="C5" s="24" t="s">
        <v>10</v>
      </c>
      <c r="D5" s="38" t="s">
        <v>1</v>
      </c>
      <c r="E5" s="46" t="s">
        <v>66</v>
      </c>
      <c r="F5" s="47" t="s">
        <v>24</v>
      </c>
      <c r="Q5" s="4" t="s">
        <v>4</v>
      </c>
    </row>
    <row r="6" spans="2:11" ht="16.5" customHeight="1" thickTop="1">
      <c r="B6" s="28">
        <v>1</v>
      </c>
      <c r="C6" s="48"/>
      <c r="D6" s="49" t="str">
        <f>IF(C6=0,"0",IF(C6*J2/100&lt;=1407,1407,+C6*J2/100))</f>
        <v>0</v>
      </c>
      <c r="E6" s="50">
        <f>D6*0.2</f>
        <v>0</v>
      </c>
      <c r="F6" s="51">
        <f>D6+E6</f>
        <v>0</v>
      </c>
      <c r="H6" s="163" t="s">
        <v>3</v>
      </c>
      <c r="I6" s="163"/>
      <c r="J6" s="267">
        <f>F16</f>
        <v>0</v>
      </c>
      <c r="K6" s="167" t="s">
        <v>2</v>
      </c>
    </row>
    <row r="7" spans="2:11" ht="16.5" customHeight="1" thickBot="1">
      <c r="B7" s="26">
        <v>2</v>
      </c>
      <c r="C7" s="52"/>
      <c r="D7" s="31" t="str">
        <f>IF(C7=0,"0",IF(C7*J2/100&lt;=1407,1407,+C7*J2/100))</f>
        <v>0</v>
      </c>
      <c r="E7" s="42">
        <f>D7*0.2</f>
        <v>0</v>
      </c>
      <c r="F7" s="53">
        <f aca="true" t="shared" si="0" ref="F7:F15">D7+E7</f>
        <v>0</v>
      </c>
      <c r="H7" s="164"/>
      <c r="I7" s="164"/>
      <c r="J7" s="268"/>
      <c r="K7" s="168"/>
    </row>
    <row r="8" spans="2:11" ht="16.5" customHeight="1" thickTop="1">
      <c r="B8" s="26">
        <v>3</v>
      </c>
      <c r="C8" s="52"/>
      <c r="D8" s="31" t="str">
        <f>IF(C8=0,"0",IF(C8*J2/100&lt;=1407,1407,+C8*J2/100))</f>
        <v>0</v>
      </c>
      <c r="E8" s="42">
        <f>D8*0.2</f>
        <v>0</v>
      </c>
      <c r="F8" s="53">
        <f t="shared" si="0"/>
        <v>0</v>
      </c>
      <c r="H8" s="169"/>
      <c r="I8" s="169"/>
      <c r="J8" s="169"/>
      <c r="K8" s="169"/>
    </row>
    <row r="9" spans="2:15" ht="16.5" customHeight="1">
      <c r="B9" s="26">
        <v>4</v>
      </c>
      <c r="C9" s="52"/>
      <c r="D9" s="31" t="str">
        <f>IF(C9=0,"0",IF(C9*J2/100&lt;=1407,1407,+C9*J2/100))</f>
        <v>0</v>
      </c>
      <c r="E9" s="42">
        <f aca="true" t="shared" si="1" ref="E9:E15">D9*0.2</f>
        <v>0</v>
      </c>
      <c r="F9" s="53">
        <f t="shared" si="0"/>
        <v>0</v>
      </c>
      <c r="H9" s="20" t="s">
        <v>9</v>
      </c>
      <c r="I9" s="20"/>
      <c r="J9" s="20"/>
      <c r="K9" s="20"/>
      <c r="L9" s="20"/>
      <c r="M9" s="20"/>
      <c r="N9" s="21"/>
      <c r="O9" s="21"/>
    </row>
    <row r="10" spans="2:15" ht="16.5" customHeight="1">
      <c r="B10" s="26">
        <v>5</v>
      </c>
      <c r="C10" s="52"/>
      <c r="D10" s="31" t="str">
        <f>IF(C10=0,"0",IF(C10*J2/100&lt;=1407,1407,+C10*J2/100))</f>
        <v>0</v>
      </c>
      <c r="E10" s="42">
        <f t="shared" si="1"/>
        <v>0</v>
      </c>
      <c r="F10" s="53">
        <f t="shared" si="0"/>
        <v>0</v>
      </c>
      <c r="H10" s="160"/>
      <c r="I10" s="160"/>
      <c r="J10" s="160"/>
      <c r="K10" s="160"/>
      <c r="L10" s="160"/>
      <c r="M10" s="160"/>
      <c r="N10" s="160"/>
      <c r="O10" s="22"/>
    </row>
    <row r="11" spans="2:15" ht="16.5" customHeight="1">
      <c r="B11" s="26">
        <v>6</v>
      </c>
      <c r="C11" s="52"/>
      <c r="D11" s="31" t="str">
        <f>IF(C11=0,"0",IF(C11*J2/100&lt;=1407,1407,+C11*J2/100))</f>
        <v>0</v>
      </c>
      <c r="E11" s="42">
        <f t="shared" si="1"/>
        <v>0</v>
      </c>
      <c r="F11" s="53">
        <f>D11+E11</f>
        <v>0</v>
      </c>
      <c r="H11" s="5" t="s">
        <v>15</v>
      </c>
      <c r="I11" s="21"/>
      <c r="J11" s="21"/>
      <c r="K11" s="21"/>
      <c r="L11" s="21"/>
      <c r="M11" s="21"/>
      <c r="N11" s="21"/>
      <c r="O11" s="21"/>
    </row>
    <row r="12" spans="2:15" ht="16.5" customHeight="1">
      <c r="B12" s="26">
        <v>7</v>
      </c>
      <c r="C12" s="52"/>
      <c r="D12" s="31" t="str">
        <f>IF(C12=0,"0",IF(C12*J2/100&lt;=1407,1407,+C12*J2/100))</f>
        <v>0</v>
      </c>
      <c r="E12" s="42">
        <f t="shared" si="1"/>
        <v>0</v>
      </c>
      <c r="F12" s="53">
        <f t="shared" si="0"/>
        <v>0</v>
      </c>
      <c r="H12" s="21"/>
      <c r="I12" s="21"/>
      <c r="J12" s="21"/>
      <c r="K12" s="21"/>
      <c r="L12" s="21"/>
      <c r="M12" s="21"/>
      <c r="N12" s="21"/>
      <c r="O12" s="21"/>
    </row>
    <row r="13" spans="2:15" ht="16.5" customHeight="1">
      <c r="B13" s="26">
        <v>8</v>
      </c>
      <c r="C13" s="52"/>
      <c r="D13" s="31" t="str">
        <f>IF(C13=0,"0",IF(C13*J2/100&lt;=1407,1407,+C13*J2/100))</f>
        <v>0</v>
      </c>
      <c r="E13" s="42">
        <f t="shared" si="1"/>
        <v>0</v>
      </c>
      <c r="F13" s="53">
        <f t="shared" si="0"/>
        <v>0</v>
      </c>
      <c r="H13" s="20"/>
      <c r="I13" s="20"/>
      <c r="J13" s="20"/>
      <c r="K13" s="20"/>
      <c r="L13" s="20"/>
      <c r="M13" s="20"/>
      <c r="N13" s="20"/>
      <c r="O13" s="20"/>
    </row>
    <row r="14" spans="2:6" ht="16.5" customHeight="1">
      <c r="B14" s="26">
        <v>9</v>
      </c>
      <c r="C14" s="52"/>
      <c r="D14" s="31" t="str">
        <f>IF(C14=0,"0",IF(C14*J2/100&lt;=1407,1407,+C14*J2/100))</f>
        <v>0</v>
      </c>
      <c r="E14" s="42">
        <f t="shared" si="1"/>
        <v>0</v>
      </c>
      <c r="F14" s="53">
        <f t="shared" si="0"/>
        <v>0</v>
      </c>
    </row>
    <row r="15" spans="2:11" ht="16.5" customHeight="1" thickBot="1">
      <c r="B15" s="27">
        <v>10</v>
      </c>
      <c r="C15" s="54"/>
      <c r="D15" s="31" t="str">
        <f>IF(C15=0,"0",IF(C15*J2/100&lt;=1407,1407,+C15*J2/100))</f>
        <v>0</v>
      </c>
      <c r="E15" s="42">
        <f t="shared" si="1"/>
        <v>0</v>
      </c>
      <c r="F15" s="55">
        <f t="shared" si="0"/>
        <v>0</v>
      </c>
      <c r="K15" s="4" t="s">
        <v>4</v>
      </c>
    </row>
    <row r="16" spans="2:6" ht="27" customHeight="1" thickBot="1">
      <c r="B16" s="161" t="s">
        <v>23</v>
      </c>
      <c r="C16" s="162"/>
      <c r="D16" s="43">
        <f>SUM(D6:D15)</f>
        <v>0</v>
      </c>
      <c r="E16" s="44">
        <f>SUM(E6:E15)</f>
        <v>0</v>
      </c>
      <c r="F16" s="45">
        <f>SUM(F6:F15)</f>
        <v>0</v>
      </c>
    </row>
    <row r="20" ht="15">
      <c r="J20" s="37"/>
    </row>
  </sheetData>
  <sheetProtection/>
  <mergeCells count="7">
    <mergeCell ref="B2:G2"/>
    <mergeCell ref="H10:N10"/>
    <mergeCell ref="B16:C16"/>
    <mergeCell ref="H6:I7"/>
    <mergeCell ref="J6:J7"/>
    <mergeCell ref="K6:K7"/>
    <mergeCell ref="H8:K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P16"/>
  <sheetViews>
    <sheetView zoomScalePageLayoutView="0" workbookViewId="0" topLeftCell="A1">
      <selection activeCell="D15" sqref="D15"/>
    </sheetView>
  </sheetViews>
  <sheetFormatPr defaultColWidth="9.140625" defaultRowHeight="15"/>
  <cols>
    <col min="1" max="1" width="4.00390625" style="4" customWidth="1"/>
    <col min="2" max="2" width="8.28125" style="1" customWidth="1"/>
    <col min="3" max="3" width="17.421875" style="1" customWidth="1"/>
    <col min="4" max="4" width="15.421875" style="1" customWidth="1"/>
    <col min="5" max="5" width="13.140625" style="4" customWidth="1"/>
    <col min="6" max="6" width="14.57421875" style="4" customWidth="1"/>
    <col min="7" max="7" width="6.57421875" style="1" customWidth="1"/>
    <col min="8" max="8" width="10.8515625" style="1" customWidth="1"/>
    <col min="9" max="9" width="12.00390625" style="1" customWidth="1"/>
    <col min="10" max="10" width="18.8515625" style="1" customWidth="1"/>
    <col min="11" max="14" width="9.140625" style="1" customWidth="1"/>
    <col min="15" max="15" width="11.421875" style="1" customWidth="1"/>
    <col min="16" max="16384" width="9.140625" style="1" customWidth="1"/>
  </cols>
  <sheetData>
    <row r="1" spans="12:13" s="4" customFormat="1" ht="15">
      <c r="L1" s="7"/>
      <c r="M1" s="7"/>
    </row>
    <row r="2" spans="2:15" s="4" customFormat="1" ht="22.5" customHeight="1">
      <c r="B2" s="170" t="s">
        <v>17</v>
      </c>
      <c r="C2" s="170"/>
      <c r="D2" s="170"/>
      <c r="E2" s="170"/>
      <c r="F2" s="170"/>
      <c r="G2" s="170"/>
      <c r="H2" s="170"/>
      <c r="I2" s="170"/>
      <c r="J2" s="170"/>
      <c r="K2" s="170"/>
      <c r="L2" s="170"/>
      <c r="M2" s="170"/>
      <c r="N2" s="170"/>
      <c r="O2" s="170"/>
    </row>
    <row r="3" s="4" customFormat="1" ht="20.25" customHeight="1">
      <c r="J3" s="5">
        <v>7.92</v>
      </c>
    </row>
    <row r="4" spans="3:6" s="4" customFormat="1" ht="15.75" thickBot="1">
      <c r="C4" s="11" t="s">
        <v>5</v>
      </c>
      <c r="D4" s="6"/>
      <c r="E4" s="6"/>
      <c r="F4" s="6"/>
    </row>
    <row r="5" spans="2:6" ht="47.25" customHeight="1" thickBot="1">
      <c r="B5" s="56" t="s">
        <v>0</v>
      </c>
      <c r="C5" s="57" t="s">
        <v>8</v>
      </c>
      <c r="D5" s="58" t="s">
        <v>1</v>
      </c>
      <c r="E5" s="59" t="s">
        <v>66</v>
      </c>
      <c r="F5" s="60" t="s">
        <v>24</v>
      </c>
    </row>
    <row r="6" spans="2:13" ht="16.5" thickTop="1">
      <c r="B6" s="64">
        <v>1</v>
      </c>
      <c r="C6" s="83"/>
      <c r="D6" s="88" t="str">
        <f>IF(C6=0,"0",IF(C6*J3/100&lt;=1407,1407,+C6*J3/100))</f>
        <v>0</v>
      </c>
      <c r="E6" s="86">
        <f>D6*0.2</f>
        <v>0</v>
      </c>
      <c r="F6" s="51">
        <f>D6+E6</f>
        <v>0</v>
      </c>
      <c r="H6" s="163" t="s">
        <v>3</v>
      </c>
      <c r="I6" s="163"/>
      <c r="J6" s="165">
        <f>F16</f>
        <v>0</v>
      </c>
      <c r="K6" s="167" t="s">
        <v>2</v>
      </c>
      <c r="M6" s="1" t="s">
        <v>4</v>
      </c>
    </row>
    <row r="7" spans="2:11" ht="16.5" thickBot="1">
      <c r="B7" s="19">
        <v>2</v>
      </c>
      <c r="C7" s="84"/>
      <c r="D7" s="89" t="str">
        <f>IF(C7=0,"0",IF(C7*J3/100&lt;=1407,1407,+C7*J3/100))</f>
        <v>0</v>
      </c>
      <c r="E7" s="87">
        <f>D7*0.2</f>
        <v>0</v>
      </c>
      <c r="F7" s="53">
        <f aca="true" t="shared" si="0" ref="F7:F15">D7+E7</f>
        <v>0</v>
      </c>
      <c r="H7" s="164"/>
      <c r="I7" s="164"/>
      <c r="J7" s="166"/>
      <c r="K7" s="168"/>
    </row>
    <row r="8" spans="2:11" ht="15" customHeight="1" thickTop="1">
      <c r="B8" s="19">
        <v>3</v>
      </c>
      <c r="C8" s="84"/>
      <c r="D8" s="89" t="str">
        <f>IF(C8=0,"0",IF(C8*J3/100&lt;=1407,1407,+C8*J3/100))</f>
        <v>0</v>
      </c>
      <c r="E8" s="87">
        <f aca="true" t="shared" si="1" ref="E8:E15">D8*0.2</f>
        <v>0</v>
      </c>
      <c r="F8" s="53">
        <f t="shared" si="0"/>
        <v>0</v>
      </c>
      <c r="H8" s="173"/>
      <c r="I8" s="173"/>
      <c r="J8" s="173"/>
      <c r="K8" s="173"/>
    </row>
    <row r="9" spans="2:6" ht="15.75">
      <c r="B9" s="19">
        <v>4</v>
      </c>
      <c r="C9" s="84"/>
      <c r="D9" s="89" t="str">
        <f>IF(C9=0,"0",IF(C9*J3/100&lt;=1407,1407,+C9*J3/100))</f>
        <v>0</v>
      </c>
      <c r="E9" s="87">
        <f t="shared" si="1"/>
        <v>0</v>
      </c>
      <c r="F9" s="53">
        <f t="shared" si="0"/>
        <v>0</v>
      </c>
    </row>
    <row r="10" spans="2:16" ht="15.75">
      <c r="B10" s="19">
        <v>5</v>
      </c>
      <c r="C10" s="84"/>
      <c r="D10" s="89" t="str">
        <f>IF(C10=0,"0",IF(C10*J3/100&lt;=1407,1407,+C10*J3/100))</f>
        <v>0</v>
      </c>
      <c r="E10" s="87">
        <f t="shared" si="1"/>
        <v>0</v>
      </c>
      <c r="F10" s="53">
        <f t="shared" si="0"/>
        <v>0</v>
      </c>
      <c r="H10" s="8"/>
      <c r="I10" s="174"/>
      <c r="J10" s="174"/>
      <c r="K10" s="174"/>
      <c r="L10" s="174"/>
      <c r="M10" s="174"/>
      <c r="N10" s="174"/>
      <c r="O10" s="174"/>
      <c r="P10" s="7"/>
    </row>
    <row r="11" spans="2:16" ht="15.75">
      <c r="B11" s="19">
        <v>6</v>
      </c>
      <c r="C11" s="84"/>
      <c r="D11" s="89" t="str">
        <f>IF(C11=0,"0",IF(C11*J3/100&lt;=1407,1407,+C11*J3/100))</f>
        <v>0</v>
      </c>
      <c r="E11" s="87">
        <f t="shared" si="1"/>
        <v>0</v>
      </c>
      <c r="F11" s="53">
        <f t="shared" si="0"/>
        <v>0</v>
      </c>
      <c r="H11" s="5" t="s">
        <v>9</v>
      </c>
      <c r="I11" s="5"/>
      <c r="J11" s="5"/>
      <c r="K11" s="5"/>
      <c r="L11" s="5"/>
      <c r="M11" s="5"/>
      <c r="N11" s="5"/>
      <c r="O11" s="5"/>
      <c r="P11" s="7"/>
    </row>
    <row r="12" spans="2:16" ht="15.75">
      <c r="B12" s="19">
        <v>7</v>
      </c>
      <c r="C12" s="84"/>
      <c r="D12" s="89" t="str">
        <f>IF(C12=0,"0",IF(C12*J3/100&lt;=1407,1407,+C12*J3/100))</f>
        <v>0</v>
      </c>
      <c r="E12" s="87">
        <f t="shared" si="1"/>
        <v>0</v>
      </c>
      <c r="F12" s="53">
        <f t="shared" si="0"/>
        <v>0</v>
      </c>
      <c r="H12" s="13"/>
      <c r="I12" s="14"/>
      <c r="J12" s="14"/>
      <c r="K12" s="14"/>
      <c r="L12" s="14"/>
      <c r="M12" s="14"/>
      <c r="N12" s="14"/>
      <c r="O12" s="14"/>
      <c r="P12" s="7"/>
    </row>
    <row r="13" spans="2:16" ht="15.75">
      <c r="B13" s="19">
        <v>8</v>
      </c>
      <c r="C13" s="84"/>
      <c r="D13" s="89" t="str">
        <f>IF(C13=0,"0",IF(C13*J3/100&lt;=1407,1407,+C13*J3/100))</f>
        <v>0</v>
      </c>
      <c r="E13" s="87">
        <f t="shared" si="1"/>
        <v>0</v>
      </c>
      <c r="F13" s="53">
        <f t="shared" si="0"/>
        <v>0</v>
      </c>
      <c r="H13" s="5" t="s">
        <v>15</v>
      </c>
      <c r="I13" s="9"/>
      <c r="J13" s="15"/>
      <c r="K13" s="15"/>
      <c r="L13" s="15"/>
      <c r="M13" s="15"/>
      <c r="N13" s="15"/>
      <c r="O13" s="15"/>
      <c r="P13" s="15"/>
    </row>
    <row r="14" spans="2:16" ht="15.75">
      <c r="B14" s="19">
        <v>9</v>
      </c>
      <c r="C14" s="84"/>
      <c r="D14" s="89" t="str">
        <f>IF(C14=0,"0",IF(C14*J3/100&lt;=1407,1407,+C14*J3/100))</f>
        <v>0</v>
      </c>
      <c r="E14" s="87">
        <f t="shared" si="1"/>
        <v>0</v>
      </c>
      <c r="F14" s="53">
        <f t="shared" si="0"/>
        <v>0</v>
      </c>
      <c r="I14" s="9"/>
      <c r="J14" s="15"/>
      <c r="K14" s="15"/>
      <c r="L14" s="15"/>
      <c r="M14" s="15"/>
      <c r="N14" s="15"/>
      <c r="O14" s="15"/>
      <c r="P14" s="15"/>
    </row>
    <row r="15" spans="2:16" ht="16.5" thickBot="1">
      <c r="B15" s="65">
        <v>10</v>
      </c>
      <c r="C15" s="85"/>
      <c r="D15" s="90" t="str">
        <f>IF(C15=0,"0",IF(C15*J3/100&lt;=1407,1407,+C15*J3/100))</f>
        <v>0</v>
      </c>
      <c r="E15" s="87">
        <f t="shared" si="1"/>
        <v>0</v>
      </c>
      <c r="F15" s="55">
        <f t="shared" si="0"/>
        <v>0</v>
      </c>
      <c r="H15" s="9"/>
      <c r="I15" s="7"/>
      <c r="J15" s="7"/>
      <c r="K15" s="7"/>
      <c r="L15" s="7"/>
      <c r="M15" s="7"/>
      <c r="N15" s="7"/>
      <c r="O15" s="7"/>
      <c r="P15" s="7"/>
    </row>
    <row r="16" spans="2:6" ht="27.75" customHeight="1" thickBot="1">
      <c r="B16" s="171" t="s">
        <v>1</v>
      </c>
      <c r="C16" s="172"/>
      <c r="D16" s="61">
        <f>SUM(D6:D15)</f>
        <v>0</v>
      </c>
      <c r="E16" s="62">
        <f>SUM(E6:E15)</f>
        <v>0</v>
      </c>
      <c r="F16" s="63">
        <f>SUM(F6:F15)</f>
        <v>0</v>
      </c>
    </row>
  </sheetData>
  <sheetProtection/>
  <mergeCells count="7">
    <mergeCell ref="B2:O2"/>
    <mergeCell ref="B16:C16"/>
    <mergeCell ref="H6:I7"/>
    <mergeCell ref="J6:J7"/>
    <mergeCell ref="K6:K7"/>
    <mergeCell ref="H8:K8"/>
    <mergeCell ref="I10:O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O15"/>
  <sheetViews>
    <sheetView zoomScalePageLayoutView="0" workbookViewId="0" topLeftCell="A1">
      <selection activeCell="D14" sqref="D14"/>
    </sheetView>
  </sheetViews>
  <sheetFormatPr defaultColWidth="9.140625" defaultRowHeight="15"/>
  <cols>
    <col min="1" max="1" width="3.7109375" style="4" customWidth="1"/>
    <col min="2" max="2" width="9.140625" style="4" customWidth="1"/>
    <col min="3" max="3" width="17.421875" style="4" customWidth="1"/>
    <col min="4" max="4" width="16.421875" style="4" customWidth="1"/>
    <col min="5" max="5" width="13.00390625" style="4" customWidth="1"/>
    <col min="6" max="6" width="16.421875" style="4" customWidth="1"/>
    <col min="7" max="7" width="7.00390625" style="4" customWidth="1"/>
    <col min="8" max="8" width="9.140625" style="4" customWidth="1"/>
    <col min="9" max="9" width="17.140625" style="4" customWidth="1"/>
    <col min="10" max="10" width="17.7109375" style="4" customWidth="1"/>
    <col min="11" max="16384" width="9.140625" style="4" customWidth="1"/>
  </cols>
  <sheetData>
    <row r="2" spans="2:10" ht="15.75">
      <c r="B2" s="175" t="s">
        <v>20</v>
      </c>
      <c r="C2" s="175"/>
      <c r="D2" s="175"/>
      <c r="E2" s="175"/>
      <c r="F2" s="175"/>
      <c r="G2" s="175"/>
      <c r="H2" s="175"/>
      <c r="J2" s="5">
        <v>56.11</v>
      </c>
    </row>
    <row r="3" ht="15.75" thickBot="1"/>
    <row r="4" spans="2:6" ht="51.75" customHeight="1" thickBot="1">
      <c r="B4" s="10" t="s">
        <v>0</v>
      </c>
      <c r="C4" s="66" t="s">
        <v>10</v>
      </c>
      <c r="D4" s="91" t="s">
        <v>1</v>
      </c>
      <c r="E4" s="92" t="s">
        <v>66</v>
      </c>
      <c r="F4" s="93" t="s">
        <v>24</v>
      </c>
    </row>
    <row r="5" spans="2:11" ht="16.5" customHeight="1" thickTop="1">
      <c r="B5" s="70">
        <v>1</v>
      </c>
      <c r="C5" s="67"/>
      <c r="D5" s="73" t="str">
        <f>IF(C5=0,"0",IF(C5*J2/100&lt;=1407,1407,+C5*J2/100))</f>
        <v>0</v>
      </c>
      <c r="E5" s="74">
        <f>D5*0.2</f>
        <v>0</v>
      </c>
      <c r="F5" s="75">
        <f>D5+E5</f>
        <v>0</v>
      </c>
      <c r="H5" s="163" t="s">
        <v>3</v>
      </c>
      <c r="I5" s="163"/>
      <c r="J5" s="177">
        <f>F15</f>
        <v>0</v>
      </c>
      <c r="K5" s="179" t="s">
        <v>2</v>
      </c>
    </row>
    <row r="6" spans="2:11" ht="16.5" customHeight="1" thickBot="1">
      <c r="B6" s="71">
        <v>2</v>
      </c>
      <c r="C6" s="68"/>
      <c r="D6" s="76" t="str">
        <f>IF(C6=0,"0",IF(C6*J2/100&lt;=1407,1407,+C6*J2/100))</f>
        <v>0</v>
      </c>
      <c r="E6" s="77">
        <f>D6*0.2</f>
        <v>0</v>
      </c>
      <c r="F6" s="78">
        <f aca="true" t="shared" si="0" ref="F6:F14">D6+E6</f>
        <v>0</v>
      </c>
      <c r="H6" s="164"/>
      <c r="I6" s="164"/>
      <c r="J6" s="178"/>
      <c r="K6" s="180"/>
    </row>
    <row r="7" spans="2:11" ht="16.5" customHeight="1" thickTop="1">
      <c r="B7" s="71">
        <v>3</v>
      </c>
      <c r="C7" s="68"/>
      <c r="D7" s="76" t="str">
        <f>IF(C7=0,"0",IF(C7*J2/100&lt;=1407,1407,+C7*J2/100))</f>
        <v>0</v>
      </c>
      <c r="E7" s="77">
        <f aca="true" t="shared" si="1" ref="E7:E14">D7*0.2</f>
        <v>0</v>
      </c>
      <c r="F7" s="78">
        <f t="shared" si="0"/>
        <v>0</v>
      </c>
      <c r="H7" s="169"/>
      <c r="I7" s="169"/>
      <c r="J7" s="169"/>
      <c r="K7" s="169"/>
    </row>
    <row r="8" spans="2:6" ht="16.5" customHeight="1">
      <c r="B8" s="71">
        <v>4</v>
      </c>
      <c r="C8" s="68"/>
      <c r="D8" s="76" t="str">
        <f>IF(C8=0,"0",IF(C8*J2/100&lt;=1407,1407,+C8*J2/100))</f>
        <v>0</v>
      </c>
      <c r="E8" s="77">
        <f t="shared" si="1"/>
        <v>0</v>
      </c>
      <c r="F8" s="78">
        <f t="shared" si="0"/>
        <v>0</v>
      </c>
    </row>
    <row r="9" spans="2:15" ht="16.5" customHeight="1">
      <c r="B9" s="71">
        <v>5</v>
      </c>
      <c r="C9" s="68"/>
      <c r="D9" s="76" t="str">
        <f>IF(C9=0,"0",IF(C9*J2/100&lt;=1407,1407,+C9*J2/100))</f>
        <v>0</v>
      </c>
      <c r="E9" s="77">
        <f t="shared" si="1"/>
        <v>0</v>
      </c>
      <c r="F9" s="78">
        <f t="shared" si="0"/>
        <v>0</v>
      </c>
      <c r="H9" s="181"/>
      <c r="I9" s="181"/>
      <c r="J9" s="181"/>
      <c r="K9" s="181"/>
      <c r="L9" s="181"/>
      <c r="M9" s="181"/>
      <c r="N9" s="181"/>
      <c r="O9" s="181"/>
    </row>
    <row r="10" spans="2:6" ht="16.5" customHeight="1">
      <c r="B10" s="71">
        <v>6</v>
      </c>
      <c r="C10" s="68"/>
      <c r="D10" s="76" t="str">
        <f>IF(C10=0,"0",IF(C10*J2/100&lt;=1407,1407,+C10*J2/100))</f>
        <v>0</v>
      </c>
      <c r="E10" s="77">
        <f t="shared" si="1"/>
        <v>0</v>
      </c>
      <c r="F10" s="78">
        <f t="shared" si="0"/>
        <v>0</v>
      </c>
    </row>
    <row r="11" spans="2:13" ht="16.5" customHeight="1">
      <c r="B11" s="71">
        <v>7</v>
      </c>
      <c r="C11" s="68"/>
      <c r="D11" s="76" t="str">
        <f>IF(C11=0,"0",IF(C11*J2/100&lt;=1407,1407,+C11*J2/100))</f>
        <v>0</v>
      </c>
      <c r="E11" s="77">
        <f t="shared" si="1"/>
        <v>0</v>
      </c>
      <c r="F11" s="78">
        <f t="shared" si="0"/>
        <v>0</v>
      </c>
      <c r="H11" s="5" t="s">
        <v>14</v>
      </c>
      <c r="I11" s="5"/>
      <c r="J11" s="5"/>
      <c r="K11" s="5"/>
      <c r="L11" s="5"/>
      <c r="M11" s="5"/>
    </row>
    <row r="12" spans="2:6" ht="16.5" customHeight="1">
      <c r="B12" s="71">
        <v>8</v>
      </c>
      <c r="C12" s="68"/>
      <c r="D12" s="76" t="str">
        <f>IF(C12=0,"0",IF(C12*J2/100&lt;=1407,1407,+C12*J2/100))</f>
        <v>0</v>
      </c>
      <c r="E12" s="77">
        <f t="shared" si="1"/>
        <v>0</v>
      </c>
      <c r="F12" s="78">
        <f t="shared" si="0"/>
        <v>0</v>
      </c>
    </row>
    <row r="13" spans="2:12" ht="16.5" customHeight="1">
      <c r="B13" s="71">
        <v>9</v>
      </c>
      <c r="C13" s="68"/>
      <c r="D13" s="76" t="str">
        <f>IF(C13=0,"0",IF(C13*J2/100&lt;=1407,1407,+C13*J2/100))</f>
        <v>0</v>
      </c>
      <c r="E13" s="77">
        <f t="shared" si="1"/>
        <v>0</v>
      </c>
      <c r="F13" s="78">
        <f t="shared" si="0"/>
        <v>0</v>
      </c>
      <c r="G13" s="5"/>
      <c r="H13" s="5" t="s">
        <v>15</v>
      </c>
      <c r="I13" s="5"/>
      <c r="J13" s="5"/>
      <c r="K13" s="5"/>
      <c r="L13" s="5"/>
    </row>
    <row r="14" spans="2:6" ht="16.5" customHeight="1" thickBot="1">
      <c r="B14" s="72">
        <v>10</v>
      </c>
      <c r="C14" s="69"/>
      <c r="D14" s="79" t="str">
        <f>IF(C14=0,"0",IF(C14*J2/100&lt;=1407,1407,+C14*J2/100))</f>
        <v>0</v>
      </c>
      <c r="E14" s="77">
        <f t="shared" si="1"/>
        <v>0</v>
      </c>
      <c r="F14" s="80">
        <f t="shared" si="0"/>
        <v>0</v>
      </c>
    </row>
    <row r="15" spans="2:6" ht="30.75" customHeight="1" thickBot="1">
      <c r="B15" s="176" t="s">
        <v>1</v>
      </c>
      <c r="C15" s="162"/>
      <c r="D15" s="81">
        <f>SUM(D5:D14)</f>
        <v>0</v>
      </c>
      <c r="E15" s="82">
        <f>SUM(E5:E14)</f>
        <v>0</v>
      </c>
      <c r="F15" s="82">
        <f>SUM(F5:F14)</f>
        <v>0</v>
      </c>
    </row>
  </sheetData>
  <sheetProtection/>
  <mergeCells count="7">
    <mergeCell ref="B2:H2"/>
    <mergeCell ref="B15:C15"/>
    <mergeCell ref="H5:I6"/>
    <mergeCell ref="J5:J6"/>
    <mergeCell ref="K5:K6"/>
    <mergeCell ref="H7:K7"/>
    <mergeCell ref="H9:O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O15"/>
  <sheetViews>
    <sheetView zoomScalePageLayoutView="0" workbookViewId="0" topLeftCell="A1">
      <selection activeCell="D15" sqref="D15"/>
    </sheetView>
  </sheetViews>
  <sheetFormatPr defaultColWidth="9.140625" defaultRowHeight="15"/>
  <cols>
    <col min="1" max="1" width="4.140625" style="4" customWidth="1"/>
    <col min="2" max="2" width="9.140625" style="1" customWidth="1"/>
    <col min="3" max="3" width="17.00390625" style="1" customWidth="1"/>
    <col min="4" max="4" width="16.140625" style="1" customWidth="1"/>
    <col min="5" max="5" width="13.28125" style="4" customWidth="1"/>
    <col min="6" max="6" width="14.140625" style="4" customWidth="1"/>
    <col min="7" max="7" width="7.140625" style="1" customWidth="1"/>
    <col min="8" max="8" width="9.140625" style="1" customWidth="1"/>
    <col min="9" max="9" width="17.140625" style="1" customWidth="1"/>
    <col min="10" max="10" width="19.28125" style="1" customWidth="1"/>
    <col min="11" max="16384" width="9.140625" style="1" customWidth="1"/>
  </cols>
  <sheetData>
    <row r="1" s="4" customFormat="1" ht="15"/>
    <row r="2" spans="2:11" s="4" customFormat="1" ht="15.75">
      <c r="B2" s="159" t="s">
        <v>21</v>
      </c>
      <c r="C2" s="159"/>
      <c r="D2" s="159"/>
      <c r="E2" s="159"/>
      <c r="F2" s="159"/>
      <c r="G2" s="159"/>
      <c r="H2" s="159"/>
      <c r="I2" s="159"/>
      <c r="J2" s="39">
        <v>4565.89</v>
      </c>
      <c r="K2" s="39"/>
    </row>
    <row r="3" s="4" customFormat="1" ht="15.75" thickBot="1"/>
    <row r="4" spans="2:6" ht="45" customHeight="1" thickBot="1">
      <c r="B4" s="16" t="s">
        <v>0</v>
      </c>
      <c r="C4" s="46" t="s">
        <v>10</v>
      </c>
      <c r="D4" s="58" t="s">
        <v>1</v>
      </c>
      <c r="E4" s="46" t="s">
        <v>66</v>
      </c>
      <c r="F4" s="47" t="s">
        <v>24</v>
      </c>
    </row>
    <row r="5" spans="2:11" ht="16.5" thickTop="1">
      <c r="B5" s="3">
        <v>1</v>
      </c>
      <c r="C5" s="29"/>
      <c r="D5" s="97" t="str">
        <f>IF(C5=0,"0",IF(C5*J2/100&lt;=1407,1407,+C5*J2/100))</f>
        <v>0</v>
      </c>
      <c r="E5" s="95">
        <f>D5*0.2</f>
        <v>0</v>
      </c>
      <c r="F5" s="94">
        <f>D5+E5</f>
        <v>0</v>
      </c>
      <c r="H5" s="163" t="s">
        <v>3</v>
      </c>
      <c r="I5" s="163"/>
      <c r="J5" s="177">
        <f>F15</f>
        <v>0</v>
      </c>
      <c r="K5" s="184" t="s">
        <v>2</v>
      </c>
    </row>
    <row r="6" spans="2:11" ht="16.5" thickBot="1">
      <c r="B6" s="2">
        <v>2</v>
      </c>
      <c r="C6" s="30"/>
      <c r="D6" s="98" t="str">
        <f>IF(C6=0,"0",IF(C6*J2/100&lt;=1407,1407,+C6*J2/100))</f>
        <v>0</v>
      </c>
      <c r="E6" s="95">
        <f>D6*0.2</f>
        <v>0</v>
      </c>
      <c r="F6" s="94">
        <f aca="true" t="shared" si="0" ref="F6:F14">D6+E6</f>
        <v>0</v>
      </c>
      <c r="H6" s="164"/>
      <c r="I6" s="164"/>
      <c r="J6" s="178"/>
      <c r="K6" s="185"/>
    </row>
    <row r="7" spans="2:11" ht="19.5" thickTop="1">
      <c r="B7" s="2">
        <v>3</v>
      </c>
      <c r="C7" s="30"/>
      <c r="D7" s="98" t="str">
        <f>IF(C7=0,"0",IF(C7*J2/100&lt;=1407,1407,+C7*J2/100))</f>
        <v>0</v>
      </c>
      <c r="E7" s="95">
        <f aca="true" t="shared" si="1" ref="E7:E14">D7*0.2</f>
        <v>0</v>
      </c>
      <c r="F7" s="94">
        <f t="shared" si="0"/>
        <v>0</v>
      </c>
      <c r="H7" s="169"/>
      <c r="I7" s="169"/>
      <c r="J7" s="169"/>
      <c r="K7" s="169"/>
    </row>
    <row r="8" spans="2:15" ht="15.75">
      <c r="B8" s="2">
        <v>4</v>
      </c>
      <c r="C8" s="30"/>
      <c r="D8" s="98" t="str">
        <f>IF(C8=0,"0",IF(C8*J2/100&lt;=1407,1407,+C8*J2/100))</f>
        <v>0</v>
      </c>
      <c r="E8" s="95">
        <f t="shared" si="1"/>
        <v>0</v>
      </c>
      <c r="F8" s="94">
        <f t="shared" si="0"/>
        <v>0</v>
      </c>
      <c r="H8" s="181"/>
      <c r="I8" s="181"/>
      <c r="J8" s="181"/>
      <c r="K8" s="181"/>
      <c r="L8" s="181"/>
      <c r="M8" s="181"/>
      <c r="N8" s="181"/>
      <c r="O8" s="181"/>
    </row>
    <row r="9" spans="2:6" ht="15.75">
      <c r="B9" s="2">
        <v>5</v>
      </c>
      <c r="C9" s="30"/>
      <c r="D9" s="98" t="str">
        <f>IF(C9=0,"0",IF(C9*J2/100&lt;=1407,1407,+C9*J2/100))</f>
        <v>0</v>
      </c>
      <c r="E9" s="95">
        <f t="shared" si="1"/>
        <v>0</v>
      </c>
      <c r="F9" s="94">
        <f t="shared" si="0"/>
        <v>0</v>
      </c>
    </row>
    <row r="10" spans="2:13" ht="15.75">
      <c r="B10" s="2">
        <v>6</v>
      </c>
      <c r="C10" s="30"/>
      <c r="D10" s="98" t="str">
        <f>IF(C10=0,"0",IF(C10*J2/100&lt;=1407,1407,+C10*J2/100))</f>
        <v>0</v>
      </c>
      <c r="E10" s="95">
        <f t="shared" si="1"/>
        <v>0</v>
      </c>
      <c r="F10" s="94">
        <f t="shared" si="0"/>
        <v>0</v>
      </c>
      <c r="H10" s="5" t="s">
        <v>9</v>
      </c>
      <c r="I10" s="5"/>
      <c r="J10" s="5"/>
      <c r="K10" s="5"/>
      <c r="L10" s="5"/>
      <c r="M10" s="5"/>
    </row>
    <row r="11" spans="2:6" ht="15.75">
      <c r="B11" s="2">
        <v>7</v>
      </c>
      <c r="C11" s="30"/>
      <c r="D11" s="98" t="str">
        <f>IF(C11=0,"0",IF(C11*J2/100&lt;=1407,1407,+C11*J2/100))</f>
        <v>0</v>
      </c>
      <c r="E11" s="95">
        <f t="shared" si="1"/>
        <v>0</v>
      </c>
      <c r="F11" s="94">
        <f t="shared" si="0"/>
        <v>0</v>
      </c>
    </row>
    <row r="12" spans="2:8" ht="15.75">
      <c r="B12" s="2">
        <v>8</v>
      </c>
      <c r="C12" s="30"/>
      <c r="D12" s="98" t="str">
        <f>IF(C12=0,"0",IF(C12*J2/100&lt;=1407,1407,+C12*J2/100))</f>
        <v>0</v>
      </c>
      <c r="E12" s="95">
        <f t="shared" si="1"/>
        <v>0</v>
      </c>
      <c r="F12" s="94">
        <f t="shared" si="0"/>
        <v>0</v>
      </c>
      <c r="H12" s="5" t="s">
        <v>15</v>
      </c>
    </row>
    <row r="13" spans="2:6" ht="15.75">
      <c r="B13" s="2">
        <v>9</v>
      </c>
      <c r="C13" s="30"/>
      <c r="D13" s="98" t="str">
        <f>IF(C13=0,"0",IF(C13*J2/100&lt;=1407,1407,+C13*J2/100))</f>
        <v>0</v>
      </c>
      <c r="E13" s="95">
        <f t="shared" si="1"/>
        <v>0</v>
      </c>
      <c r="F13" s="94">
        <f t="shared" si="0"/>
        <v>0</v>
      </c>
    </row>
    <row r="14" spans="2:6" ht="16.5" thickBot="1">
      <c r="B14" s="2">
        <v>10</v>
      </c>
      <c r="C14" s="30"/>
      <c r="D14" s="99" t="str">
        <f>IF(C14=0,"0",IF(C14*J2/100&lt;=1407,1407,+C14*J2/100))</f>
        <v>0</v>
      </c>
      <c r="E14" s="95">
        <f t="shared" si="1"/>
        <v>0</v>
      </c>
      <c r="F14" s="94">
        <f t="shared" si="0"/>
        <v>0</v>
      </c>
    </row>
    <row r="15" spans="2:6" ht="19.5" thickBot="1">
      <c r="B15" s="182" t="s">
        <v>1</v>
      </c>
      <c r="C15" s="183"/>
      <c r="D15" s="96">
        <f>SUM(D5:D14)</f>
        <v>0</v>
      </c>
      <c r="E15" s="81">
        <f>SUM(E5:E14)</f>
        <v>0</v>
      </c>
      <c r="F15" s="81">
        <f>SUM(F5:F14)</f>
        <v>0</v>
      </c>
    </row>
  </sheetData>
  <sheetProtection/>
  <mergeCells count="7">
    <mergeCell ref="B2:I2"/>
    <mergeCell ref="B15:C15"/>
    <mergeCell ref="H5:I6"/>
    <mergeCell ref="J5:J6"/>
    <mergeCell ref="K5:K6"/>
    <mergeCell ref="H7:K7"/>
    <mergeCell ref="H8:O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Q16"/>
  <sheetViews>
    <sheetView zoomScalePageLayoutView="0" workbookViewId="0" topLeftCell="A1">
      <selection activeCell="N23" sqref="N23"/>
    </sheetView>
  </sheetViews>
  <sheetFormatPr defaultColWidth="9.140625" defaultRowHeight="15"/>
  <cols>
    <col min="1" max="1" width="4.140625" style="4" customWidth="1"/>
    <col min="2" max="2" width="8.8515625" style="4" customWidth="1"/>
    <col min="3" max="3" width="19.28125" style="4" customWidth="1"/>
    <col min="4" max="6" width="15.140625" style="4" customWidth="1"/>
    <col min="7" max="7" width="7.140625" style="4" customWidth="1"/>
    <col min="8" max="8" width="9.140625" style="4" customWidth="1"/>
    <col min="9" max="9" width="10.140625" style="4" customWidth="1"/>
    <col min="10" max="10" width="19.28125" style="4" customWidth="1"/>
    <col min="11" max="13" width="9.140625" style="4" customWidth="1"/>
    <col min="14" max="14" width="13.00390625" style="4" customWidth="1"/>
    <col min="15" max="16384" width="9.140625" style="4" customWidth="1"/>
  </cols>
  <sheetData>
    <row r="2" spans="2:10" ht="15.75">
      <c r="B2" s="159" t="s">
        <v>19</v>
      </c>
      <c r="C2" s="159"/>
      <c r="D2" s="159"/>
      <c r="E2" s="159"/>
      <c r="F2" s="159"/>
      <c r="G2" s="159"/>
      <c r="H2" s="159"/>
      <c r="I2" s="39"/>
      <c r="J2" s="39">
        <v>13.43</v>
      </c>
    </row>
    <row r="3" spans="12:13" ht="15">
      <c r="L3" s="7"/>
      <c r="M3" s="7"/>
    </row>
    <row r="4" spans="3:15" ht="15.75" thickBot="1">
      <c r="C4" s="11" t="s">
        <v>5</v>
      </c>
      <c r="D4" s="6"/>
      <c r="E4" s="6"/>
      <c r="F4" s="6"/>
      <c r="O4" s="4" t="s">
        <v>4</v>
      </c>
    </row>
    <row r="5" spans="2:17" ht="44.25" customHeight="1" thickBot="1" thickTop="1">
      <c r="B5" s="25" t="s">
        <v>0</v>
      </c>
      <c r="C5" s="24" t="s">
        <v>10</v>
      </c>
      <c r="D5" s="23" t="s">
        <v>1</v>
      </c>
      <c r="E5" s="59" t="s">
        <v>66</v>
      </c>
      <c r="F5" s="60" t="s">
        <v>24</v>
      </c>
      <c r="Q5" s="4" t="s">
        <v>4</v>
      </c>
    </row>
    <row r="6" spans="2:11" ht="16.5" thickTop="1">
      <c r="B6" s="103">
        <v>1</v>
      </c>
      <c r="C6" s="106"/>
      <c r="D6" s="101" t="str">
        <f>IF(C6=0,"0",IF(C6*J2/100&lt;=1407,1407,+C6*J2/100))</f>
        <v>0</v>
      </c>
      <c r="E6" s="50">
        <f>D6*0.2</f>
        <v>0</v>
      </c>
      <c r="F6" s="51">
        <f>D6+E6</f>
        <v>0</v>
      </c>
      <c r="H6" s="163" t="s">
        <v>3</v>
      </c>
      <c r="I6" s="163"/>
      <c r="J6" s="165">
        <f>F16</f>
        <v>0</v>
      </c>
      <c r="K6" s="167" t="s">
        <v>2</v>
      </c>
    </row>
    <row r="7" spans="2:11" ht="16.5" thickBot="1">
      <c r="B7" s="104">
        <v>2</v>
      </c>
      <c r="C7" s="107"/>
      <c r="D7" s="100" t="str">
        <f>IF(C7=0,"0",IF(C7*J2/100&lt;=1407,1407,+C7*J2/100))</f>
        <v>0</v>
      </c>
      <c r="E7" s="42">
        <f>D7*0.2</f>
        <v>0</v>
      </c>
      <c r="F7" s="53">
        <f aca="true" t="shared" si="0" ref="F7:F15">D7+E7</f>
        <v>0</v>
      </c>
      <c r="H7" s="164"/>
      <c r="I7" s="164"/>
      <c r="J7" s="166"/>
      <c r="K7" s="168"/>
    </row>
    <row r="8" spans="2:11" ht="19.5" thickTop="1">
      <c r="B8" s="104">
        <v>3</v>
      </c>
      <c r="C8" s="107"/>
      <c r="D8" s="100" t="str">
        <f>IF(C8=0,"0",IF(C8*J2/100&lt;=1407,1407,+C8*J2/100))</f>
        <v>0</v>
      </c>
      <c r="E8" s="42">
        <f aca="true" t="shared" si="1" ref="E8:E15">D8*0.2</f>
        <v>0</v>
      </c>
      <c r="F8" s="53">
        <f t="shared" si="0"/>
        <v>0</v>
      </c>
      <c r="H8" s="169"/>
      <c r="I8" s="169"/>
      <c r="J8" s="169"/>
      <c r="K8" s="169"/>
    </row>
    <row r="9" spans="2:15" ht="15.75">
      <c r="B9" s="104">
        <v>4</v>
      </c>
      <c r="C9" s="107"/>
      <c r="D9" s="100" t="str">
        <f>IF(C9=0,"0",IF(C9*J2/100&lt;=1407,1407,+C9*J2/100))</f>
        <v>0</v>
      </c>
      <c r="E9" s="42">
        <f t="shared" si="1"/>
        <v>0</v>
      </c>
      <c r="F9" s="53">
        <f t="shared" si="0"/>
        <v>0</v>
      </c>
      <c r="H9" s="20" t="s">
        <v>9</v>
      </c>
      <c r="I9" s="20"/>
      <c r="J9" s="20"/>
      <c r="K9" s="20"/>
      <c r="L9" s="20"/>
      <c r="M9" s="20"/>
      <c r="N9" s="21"/>
      <c r="O9" s="21"/>
    </row>
    <row r="10" spans="2:15" ht="15.75">
      <c r="B10" s="104">
        <v>5</v>
      </c>
      <c r="C10" s="107"/>
      <c r="D10" s="100" t="str">
        <f>IF(C10=0,"0",IF(C10*J2/100&lt;=1407,1407,+C10*J2/100))</f>
        <v>0</v>
      </c>
      <c r="E10" s="42">
        <f t="shared" si="1"/>
        <v>0</v>
      </c>
      <c r="F10" s="53">
        <f t="shared" si="0"/>
        <v>0</v>
      </c>
      <c r="H10" s="160"/>
      <c r="I10" s="160"/>
      <c r="J10" s="160"/>
      <c r="K10" s="160"/>
      <c r="L10" s="160"/>
      <c r="M10" s="160"/>
      <c r="N10" s="160"/>
      <c r="O10" s="22"/>
    </row>
    <row r="11" spans="2:15" ht="15.75">
      <c r="B11" s="104">
        <v>6</v>
      </c>
      <c r="C11" s="107"/>
      <c r="D11" s="100" t="str">
        <f>IF(C11=0,"0",IF(C11*J2/100&lt;=1407,1407,+C11*J2/100))</f>
        <v>0</v>
      </c>
      <c r="E11" s="42">
        <f t="shared" si="1"/>
        <v>0</v>
      </c>
      <c r="F11" s="53">
        <f t="shared" si="0"/>
        <v>0</v>
      </c>
      <c r="H11" s="5" t="s">
        <v>15</v>
      </c>
      <c r="I11" s="21"/>
      <c r="J11" s="21"/>
      <c r="K11" s="21"/>
      <c r="L11" s="21"/>
      <c r="M11" s="21"/>
      <c r="N11" s="21"/>
      <c r="O11" s="21"/>
    </row>
    <row r="12" spans="2:15" ht="15.75">
      <c r="B12" s="104">
        <v>7</v>
      </c>
      <c r="C12" s="107"/>
      <c r="D12" s="100" t="str">
        <f>IF(C12=0,"0",IF(C12*J2/100&lt;=1407,1407,+C12*J2/100))</f>
        <v>0</v>
      </c>
      <c r="E12" s="42">
        <f t="shared" si="1"/>
        <v>0</v>
      </c>
      <c r="F12" s="53">
        <f t="shared" si="0"/>
        <v>0</v>
      </c>
      <c r="H12" s="21"/>
      <c r="I12" s="21"/>
      <c r="J12" s="21"/>
      <c r="K12" s="21"/>
      <c r="L12" s="21"/>
      <c r="M12" s="21"/>
      <c r="N12" s="21"/>
      <c r="O12" s="21"/>
    </row>
    <row r="13" spans="2:15" ht="15.75">
      <c r="B13" s="104">
        <v>8</v>
      </c>
      <c r="C13" s="107"/>
      <c r="D13" s="100" t="str">
        <f>IF(C13=0,"0",IF(C13*J2/100&lt;=1407,1407,+C13*J2/100))</f>
        <v>0</v>
      </c>
      <c r="E13" s="42">
        <f t="shared" si="1"/>
        <v>0</v>
      </c>
      <c r="F13" s="53">
        <f t="shared" si="0"/>
        <v>0</v>
      </c>
      <c r="H13" s="20"/>
      <c r="I13" s="20"/>
      <c r="J13" s="20"/>
      <c r="K13" s="20"/>
      <c r="L13" s="20"/>
      <c r="M13" s="20"/>
      <c r="N13" s="20"/>
      <c r="O13" s="20"/>
    </row>
    <row r="14" spans="2:6" ht="15.75">
      <c r="B14" s="104">
        <v>9</v>
      </c>
      <c r="C14" s="107"/>
      <c r="D14" s="100" t="str">
        <f>IF(C14=0,"0",IF(C14*J2/100&lt;=1407,1407,+C14*J2/100))</f>
        <v>0</v>
      </c>
      <c r="E14" s="42">
        <f t="shared" si="1"/>
        <v>0</v>
      </c>
      <c r="F14" s="53">
        <f t="shared" si="0"/>
        <v>0</v>
      </c>
    </row>
    <row r="15" spans="2:11" ht="16.5" thickBot="1">
      <c r="B15" s="105">
        <v>10</v>
      </c>
      <c r="C15" s="108"/>
      <c r="D15" s="102" t="str">
        <f>IF(C15=0,"0",IF(C15*J2/100&lt;=1407,1407,+C15*J2/100))</f>
        <v>0</v>
      </c>
      <c r="E15" s="42">
        <f t="shared" si="1"/>
        <v>0</v>
      </c>
      <c r="F15" s="55">
        <f t="shared" si="0"/>
        <v>0</v>
      </c>
      <c r="K15" s="4" t="s">
        <v>4</v>
      </c>
    </row>
    <row r="16" spans="2:6" ht="19.5" thickBot="1">
      <c r="B16" s="186" t="s">
        <v>1</v>
      </c>
      <c r="C16" s="187"/>
      <c r="D16" s="61">
        <f>SUM(D6:D15)</f>
        <v>0</v>
      </c>
      <c r="E16" s="62">
        <f>SUM(E6:E15)</f>
        <v>0</v>
      </c>
      <c r="F16" s="63">
        <f>SUM(F6:F15)</f>
        <v>0</v>
      </c>
    </row>
  </sheetData>
  <sheetProtection/>
  <mergeCells count="7">
    <mergeCell ref="B2:H2"/>
    <mergeCell ref="B16:C16"/>
    <mergeCell ref="H6:I7"/>
    <mergeCell ref="J6:J7"/>
    <mergeCell ref="K6:K7"/>
    <mergeCell ref="H8:K8"/>
    <mergeCell ref="H10:N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N15"/>
  <sheetViews>
    <sheetView zoomScalePageLayoutView="0" workbookViewId="0" topLeftCell="A1">
      <selection activeCell="C15" sqref="C15"/>
    </sheetView>
  </sheetViews>
  <sheetFormatPr defaultColWidth="9.140625" defaultRowHeight="15"/>
  <cols>
    <col min="1" max="1" width="9.140625" style="1" customWidth="1"/>
    <col min="2" max="2" width="17.28125" style="1" customWidth="1"/>
    <col min="3" max="3" width="18.421875" style="1" customWidth="1"/>
    <col min="4" max="4" width="14.00390625" style="4" customWidth="1"/>
    <col min="5" max="5" width="19.57421875" style="4" customWidth="1"/>
    <col min="6" max="7" width="9.140625" style="1" customWidth="1"/>
    <col min="8" max="8" width="17.140625" style="1" customWidth="1"/>
    <col min="9" max="9" width="17.7109375" style="1" customWidth="1"/>
    <col min="10" max="16384" width="9.140625" style="1" customWidth="1"/>
  </cols>
  <sheetData>
    <row r="1" s="4" customFormat="1" ht="15"/>
    <row r="2" spans="1:10" s="4" customFormat="1" ht="15.75">
      <c r="A2" s="188" t="s">
        <v>22</v>
      </c>
      <c r="B2" s="188"/>
      <c r="C2" s="188"/>
      <c r="D2" s="188"/>
      <c r="E2" s="188"/>
      <c r="F2" s="188"/>
      <c r="G2" s="109"/>
      <c r="H2" s="109"/>
      <c r="I2" s="109"/>
      <c r="J2" s="109">
        <v>516.75</v>
      </c>
    </row>
    <row r="3" s="4" customFormat="1" ht="15.75" thickBot="1"/>
    <row r="4" spans="1:5" ht="54" customHeight="1" thickBot="1">
      <c r="A4" s="16" t="s">
        <v>0</v>
      </c>
      <c r="B4" s="66" t="s">
        <v>10</v>
      </c>
      <c r="C4" s="113" t="s">
        <v>1</v>
      </c>
      <c r="D4" s="114" t="s">
        <v>66</v>
      </c>
      <c r="E4" s="115" t="s">
        <v>24</v>
      </c>
    </row>
    <row r="5" spans="1:10" ht="16.5" thickTop="1">
      <c r="A5" s="119">
        <v>1</v>
      </c>
      <c r="B5" s="121"/>
      <c r="C5" s="111" t="str">
        <f>IF(B5=0,"0",IF(B5*J2/100&lt;=1407,1407,+B5*J2/100))</f>
        <v>0</v>
      </c>
      <c r="D5" s="122">
        <f>C5*0.2</f>
        <v>0</v>
      </c>
      <c r="E5" s="123">
        <f>C5+D5</f>
        <v>0</v>
      </c>
      <c r="G5" s="163" t="s">
        <v>3</v>
      </c>
      <c r="H5" s="163"/>
      <c r="I5" s="177">
        <f>E15</f>
        <v>0</v>
      </c>
      <c r="J5" s="189" t="s">
        <v>2</v>
      </c>
    </row>
    <row r="6" spans="1:10" ht="16.5" thickBot="1">
      <c r="A6" s="120">
        <v>2</v>
      </c>
      <c r="B6" s="124"/>
      <c r="C6" s="117" t="str">
        <f>IF(B6=0,"0",IF(B6*J2/100&lt;=1407,1407,+B6*J2/100))</f>
        <v>0</v>
      </c>
      <c r="D6" s="118">
        <f>C6*0.2</f>
        <v>0</v>
      </c>
      <c r="E6" s="125">
        <f aca="true" t="shared" si="0" ref="E6:E14">C6+D6</f>
        <v>0</v>
      </c>
      <c r="G6" s="164"/>
      <c r="H6" s="164"/>
      <c r="I6" s="178"/>
      <c r="J6" s="190"/>
    </row>
    <row r="7" spans="1:10" ht="19.5" thickTop="1">
      <c r="A7" s="120">
        <v>3</v>
      </c>
      <c r="B7" s="124"/>
      <c r="C7" s="117" t="str">
        <f>IF(B7=0,"0",IF(B7*J2/100&lt;=1407,1407,+B7*J2/100))</f>
        <v>0</v>
      </c>
      <c r="D7" s="118">
        <f aca="true" t="shared" si="1" ref="D7:D14">C7*0.2</f>
        <v>0</v>
      </c>
      <c r="E7" s="125">
        <f t="shared" si="0"/>
        <v>0</v>
      </c>
      <c r="G7" s="169"/>
      <c r="H7" s="169"/>
      <c r="I7" s="169"/>
      <c r="J7" s="169"/>
    </row>
    <row r="8" spans="1:14" ht="15.75">
      <c r="A8" s="120">
        <v>4</v>
      </c>
      <c r="B8" s="124"/>
      <c r="C8" s="117" t="str">
        <f>IF(B8=0,"0",IF(B8*J2/100&lt;=1407,1407,+B8*J2/100))</f>
        <v>0</v>
      </c>
      <c r="D8" s="118">
        <f t="shared" si="1"/>
        <v>0</v>
      </c>
      <c r="E8" s="125">
        <f t="shared" si="0"/>
        <v>0</v>
      </c>
      <c r="G8" s="181"/>
      <c r="H8" s="181"/>
      <c r="I8" s="181"/>
      <c r="J8" s="181"/>
      <c r="K8" s="181"/>
      <c r="L8" s="181"/>
      <c r="M8" s="181"/>
      <c r="N8" s="181"/>
    </row>
    <row r="9" spans="1:5" ht="15.75">
      <c r="A9" s="120">
        <v>5</v>
      </c>
      <c r="B9" s="124"/>
      <c r="C9" s="117" t="str">
        <f>IF(B9=0,"0",IF(B9*J2/100&lt;=1407,1407,+B9*J2/100))</f>
        <v>0</v>
      </c>
      <c r="D9" s="118">
        <f t="shared" si="1"/>
        <v>0</v>
      </c>
      <c r="E9" s="125">
        <f t="shared" si="0"/>
        <v>0</v>
      </c>
    </row>
    <row r="10" spans="1:7" ht="15.75">
      <c r="A10" s="120">
        <v>6</v>
      </c>
      <c r="B10" s="124"/>
      <c r="C10" s="117" t="str">
        <f>IF(B10=0,"0",IF(B10*J2/100&lt;=1407,1407,+B10*J2/100))</f>
        <v>0</v>
      </c>
      <c r="D10" s="118">
        <f t="shared" si="1"/>
        <v>0</v>
      </c>
      <c r="E10" s="125">
        <f t="shared" si="0"/>
        <v>0</v>
      </c>
      <c r="G10" s="5" t="s">
        <v>16</v>
      </c>
    </row>
    <row r="11" spans="1:5" ht="15.75">
      <c r="A11" s="120">
        <v>7</v>
      </c>
      <c r="B11" s="124"/>
      <c r="C11" s="117" t="str">
        <f>IF(B11=0,"0",IF(B11*J2/100&lt;=1407,1407,+B11*J2/100))</f>
        <v>0</v>
      </c>
      <c r="D11" s="118">
        <f t="shared" si="1"/>
        <v>0</v>
      </c>
      <c r="E11" s="125">
        <f t="shared" si="0"/>
        <v>0</v>
      </c>
    </row>
    <row r="12" spans="1:7" ht="15.75">
      <c r="A12" s="120">
        <v>8</v>
      </c>
      <c r="B12" s="124"/>
      <c r="C12" s="117" t="str">
        <f>IF(B12=0,"0",IF(B12*J2/100&lt;=1407,1407,+B12*J2/100))</f>
        <v>0</v>
      </c>
      <c r="D12" s="118">
        <f t="shared" si="1"/>
        <v>0</v>
      </c>
      <c r="E12" s="125">
        <f t="shared" si="0"/>
        <v>0</v>
      </c>
      <c r="G12" s="5" t="s">
        <v>15</v>
      </c>
    </row>
    <row r="13" spans="1:5" ht="15.75">
      <c r="A13" s="120">
        <v>9</v>
      </c>
      <c r="B13" s="124"/>
      <c r="C13" s="117" t="str">
        <f>IF(B13=0,"0",IF(B13*J2/100&lt;=1407,1407,+B13*J2/100))</f>
        <v>0</v>
      </c>
      <c r="D13" s="118">
        <f t="shared" si="1"/>
        <v>0</v>
      </c>
      <c r="E13" s="125">
        <f t="shared" si="0"/>
        <v>0</v>
      </c>
    </row>
    <row r="14" spans="1:5" ht="16.5" thickBot="1">
      <c r="A14" s="120">
        <v>10</v>
      </c>
      <c r="B14" s="126"/>
      <c r="C14" s="127" t="str">
        <f>IF(B14=0,"0",IF(B14*J2/100&lt;=1407,1407,+B14*J2/100))</f>
        <v>0</v>
      </c>
      <c r="D14" s="118">
        <f t="shared" si="1"/>
        <v>0</v>
      </c>
      <c r="E14" s="128">
        <f t="shared" si="0"/>
        <v>0</v>
      </c>
    </row>
    <row r="15" spans="1:5" ht="19.5" thickBot="1">
      <c r="A15" s="182" t="s">
        <v>1</v>
      </c>
      <c r="B15" s="187"/>
      <c r="C15" s="116">
        <f>SUM(C5:C14)</f>
        <v>0</v>
      </c>
      <c r="D15" s="112">
        <f>SUM(D5:D14)</f>
        <v>0</v>
      </c>
      <c r="E15" s="112">
        <f>SUM(E5:E14)</f>
        <v>0</v>
      </c>
    </row>
  </sheetData>
  <sheetProtection/>
  <mergeCells count="7">
    <mergeCell ref="A2:F2"/>
    <mergeCell ref="A15:B15"/>
    <mergeCell ref="G5:H6"/>
    <mergeCell ref="I5:I6"/>
    <mergeCell ref="J5:J6"/>
    <mergeCell ref="G7:J7"/>
    <mergeCell ref="G8:N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H30"/>
  <sheetViews>
    <sheetView zoomScalePageLayoutView="0" workbookViewId="0" topLeftCell="A1">
      <selection activeCell="R12" sqref="R12"/>
    </sheetView>
  </sheetViews>
  <sheetFormatPr defaultColWidth="9.140625" defaultRowHeight="15"/>
  <cols>
    <col min="1" max="1" width="7.57421875" style="0" customWidth="1"/>
    <col min="2" max="2" width="9.7109375" style="0" bestFit="1" customWidth="1"/>
    <col min="4" max="4" width="39.00390625" style="0" customWidth="1"/>
  </cols>
  <sheetData>
    <row r="2" ht="15.75" thickBot="1"/>
    <row r="3" spans="2:8" ht="31.5">
      <c r="B3" s="199" t="s">
        <v>27</v>
      </c>
      <c r="C3" s="201" t="s">
        <v>28</v>
      </c>
      <c r="D3" s="202"/>
      <c r="E3" s="131">
        <v>1</v>
      </c>
      <c r="F3" s="131">
        <v>2</v>
      </c>
      <c r="G3" s="131">
        <v>3</v>
      </c>
      <c r="H3" s="132" t="s">
        <v>29</v>
      </c>
    </row>
    <row r="4" spans="2:8" ht="32.25" thickBot="1">
      <c r="B4" s="200"/>
      <c r="C4" s="203"/>
      <c r="D4" s="204"/>
      <c r="E4" s="133" t="s">
        <v>30</v>
      </c>
      <c r="F4" s="133" t="s">
        <v>31</v>
      </c>
      <c r="G4" s="133" t="s">
        <v>32</v>
      </c>
      <c r="H4" s="134" t="s">
        <v>33</v>
      </c>
    </row>
    <row r="5" spans="2:8" ht="34.5" customHeight="1">
      <c r="B5" s="135" t="s">
        <v>34</v>
      </c>
      <c r="C5" s="205" t="s">
        <v>35</v>
      </c>
      <c r="D5" s="206"/>
      <c r="E5" s="136">
        <v>0.08163999999999999</v>
      </c>
      <c r="F5" s="137">
        <v>0.36400000000000005</v>
      </c>
      <c r="G5" s="138">
        <v>0.36400000000000005</v>
      </c>
      <c r="H5" s="139">
        <v>0.8096400000000001</v>
      </c>
    </row>
    <row r="6" spans="2:8" ht="34.5" customHeight="1">
      <c r="B6" s="140" t="s">
        <v>36</v>
      </c>
      <c r="C6" s="191" t="s">
        <v>37</v>
      </c>
      <c r="D6" s="192"/>
      <c r="E6" s="141">
        <v>0.08163999999999999</v>
      </c>
      <c r="F6" s="142">
        <v>0.35100000000000003</v>
      </c>
      <c r="G6" s="143">
        <v>0.36400000000000005</v>
      </c>
      <c r="H6" s="110">
        <v>0.79664</v>
      </c>
    </row>
    <row r="7" spans="2:8" ht="34.5" customHeight="1">
      <c r="B7" s="140" t="s">
        <v>38</v>
      </c>
      <c r="C7" s="191" t="s">
        <v>39</v>
      </c>
      <c r="D7" s="192"/>
      <c r="E7" s="141">
        <v>0.08163999999999999</v>
      </c>
      <c r="F7" s="142">
        <v>0.9880000000000001</v>
      </c>
      <c r="G7" s="144">
        <v>0.9880000000000001</v>
      </c>
      <c r="H7" s="110">
        <v>2.05764</v>
      </c>
    </row>
    <row r="8" spans="2:8" ht="34.5" customHeight="1">
      <c r="B8" s="140" t="s">
        <v>40</v>
      </c>
      <c r="C8" s="191" t="s">
        <v>41</v>
      </c>
      <c r="D8" s="192"/>
      <c r="E8" s="141">
        <v>0.08163999999999999</v>
      </c>
      <c r="F8" s="142">
        <v>1.1400000000000001</v>
      </c>
      <c r="G8" s="144">
        <v>1.092</v>
      </c>
      <c r="H8" s="110">
        <v>2.3136400000000004</v>
      </c>
    </row>
    <row r="9" spans="2:8" ht="34.5" customHeight="1">
      <c r="B9" s="140" t="s">
        <v>42</v>
      </c>
      <c r="C9" s="191" t="s">
        <v>43</v>
      </c>
      <c r="D9" s="192"/>
      <c r="E9" s="141">
        <v>0.08163999999999999</v>
      </c>
      <c r="F9" s="142">
        <v>2.1450000000000005</v>
      </c>
      <c r="G9" s="144">
        <v>2.301</v>
      </c>
      <c r="H9" s="110">
        <v>4.527640000000001</v>
      </c>
    </row>
    <row r="10" spans="2:8" ht="48.75" customHeight="1">
      <c r="B10" s="140" t="s">
        <v>44</v>
      </c>
      <c r="C10" s="191" t="s">
        <v>45</v>
      </c>
      <c r="D10" s="192"/>
      <c r="E10" s="141">
        <v>0.08163999999999999</v>
      </c>
      <c r="F10" s="142">
        <v>2.1450000000000005</v>
      </c>
      <c r="G10" s="144">
        <v>2.301</v>
      </c>
      <c r="H10" s="110">
        <v>4.527640000000001</v>
      </c>
    </row>
    <row r="11" spans="2:8" ht="98.25" customHeight="1">
      <c r="B11" s="140" t="s">
        <v>46</v>
      </c>
      <c r="C11" s="191" t="s">
        <v>47</v>
      </c>
      <c r="D11" s="192"/>
      <c r="E11" s="141">
        <v>0.08163999999999999</v>
      </c>
      <c r="F11" s="142">
        <v>15.989999999999998</v>
      </c>
      <c r="G11" s="144">
        <v>15.989999999999998</v>
      </c>
      <c r="H11" s="110">
        <v>32.06164</v>
      </c>
    </row>
    <row r="12" spans="2:8" ht="34.5" customHeight="1">
      <c r="B12" s="140" t="s">
        <v>48</v>
      </c>
      <c r="C12" s="191" t="s">
        <v>49</v>
      </c>
      <c r="D12" s="192"/>
      <c r="E12" s="141">
        <v>0.08163999999999999</v>
      </c>
      <c r="F12" s="142">
        <v>489.34600000000006</v>
      </c>
      <c r="G12" s="144">
        <v>2119.65</v>
      </c>
      <c r="H12" s="110">
        <v>2609.07764</v>
      </c>
    </row>
    <row r="13" spans="2:8" ht="34.5" customHeight="1">
      <c r="B13" s="140" t="s">
        <v>50</v>
      </c>
      <c r="C13" s="191" t="s">
        <v>51</v>
      </c>
      <c r="D13" s="192"/>
      <c r="E13" s="141">
        <v>0.08163999999999999</v>
      </c>
      <c r="F13" s="142">
        <v>3.016</v>
      </c>
      <c r="G13" s="144">
        <v>4.5760000000000005</v>
      </c>
      <c r="H13" s="110">
        <v>7.673640000000001</v>
      </c>
    </row>
    <row r="14" spans="2:8" ht="34.5" customHeight="1">
      <c r="B14" s="140" t="s">
        <v>52</v>
      </c>
      <c r="C14" s="191" t="s">
        <v>53</v>
      </c>
      <c r="D14" s="192"/>
      <c r="E14" s="141">
        <v>0.08163999999999999</v>
      </c>
      <c r="F14" s="142">
        <v>98.397</v>
      </c>
      <c r="G14" s="144">
        <v>196.807</v>
      </c>
      <c r="H14" s="110">
        <v>295.28564</v>
      </c>
    </row>
    <row r="15" spans="2:8" ht="34.5" customHeight="1">
      <c r="B15" s="140" t="s">
        <v>54</v>
      </c>
      <c r="C15" s="191" t="s">
        <v>55</v>
      </c>
      <c r="D15" s="192"/>
      <c r="E15" s="141">
        <v>0.81666</v>
      </c>
      <c r="F15" s="142">
        <v>1.963</v>
      </c>
      <c r="G15" s="144">
        <v>4.758</v>
      </c>
      <c r="H15" s="110">
        <v>7.537660000000001</v>
      </c>
    </row>
    <row r="16" spans="2:8" ht="34.5" customHeight="1">
      <c r="B16" s="140" t="s">
        <v>56</v>
      </c>
      <c r="C16" s="191" t="s">
        <v>57</v>
      </c>
      <c r="D16" s="192"/>
      <c r="E16" s="141">
        <v>0.08163999999999999</v>
      </c>
      <c r="F16" s="142">
        <v>106.366</v>
      </c>
      <c r="G16" s="144">
        <v>178.191</v>
      </c>
      <c r="H16" s="110">
        <v>284.63864</v>
      </c>
    </row>
    <row r="17" spans="2:8" ht="34.5" customHeight="1">
      <c r="B17" s="140" t="s">
        <v>58</v>
      </c>
      <c r="C17" s="191" t="s">
        <v>59</v>
      </c>
      <c r="D17" s="192"/>
      <c r="E17" s="141">
        <v>0.08163999999999999</v>
      </c>
      <c r="F17" s="142">
        <v>55.848000000000006</v>
      </c>
      <c r="G17" s="144">
        <v>178.191</v>
      </c>
      <c r="H17" s="110">
        <v>234.12064</v>
      </c>
    </row>
    <row r="18" spans="2:8" ht="34.5" customHeight="1">
      <c r="B18" s="140" t="s">
        <v>60</v>
      </c>
      <c r="C18" s="191" t="s">
        <v>61</v>
      </c>
      <c r="D18" s="192"/>
      <c r="E18" s="145">
        <v>0.27703</v>
      </c>
      <c r="F18" s="142"/>
      <c r="G18" s="145"/>
      <c r="H18" s="146">
        <v>0.27703</v>
      </c>
    </row>
    <row r="19" spans="2:8" ht="49.5" customHeight="1" thickBot="1">
      <c r="B19" s="140" t="s">
        <v>62</v>
      </c>
      <c r="C19" s="193" t="s">
        <v>63</v>
      </c>
      <c r="D19" s="194"/>
      <c r="E19" s="194"/>
      <c r="F19" s="194"/>
      <c r="G19" s="194"/>
      <c r="H19" s="195"/>
    </row>
    <row r="20" spans="2:8" ht="32.25" customHeight="1" thickBot="1">
      <c r="B20" s="140" t="s">
        <v>64</v>
      </c>
      <c r="C20" s="196" t="s">
        <v>65</v>
      </c>
      <c r="D20" s="197"/>
      <c r="E20" s="197"/>
      <c r="F20" s="197"/>
      <c r="G20" s="197"/>
      <c r="H20" s="198"/>
    </row>
    <row r="22" spans="1:8" s="152" customFormat="1" ht="36" customHeight="1" thickBot="1">
      <c r="A22" s="151" t="s">
        <v>68</v>
      </c>
      <c r="B22" s="207" t="s">
        <v>69</v>
      </c>
      <c r="C22" s="207"/>
      <c r="D22" s="207"/>
      <c r="E22" s="207"/>
      <c r="F22" s="207"/>
      <c r="G22" s="207"/>
      <c r="H22" s="207"/>
    </row>
    <row r="23" spans="1:6" s="152" customFormat="1" ht="17.25" customHeight="1">
      <c r="A23" s="208" t="s">
        <v>70</v>
      </c>
      <c r="B23" s="211" t="s">
        <v>27</v>
      </c>
      <c r="C23" s="213" t="s">
        <v>71</v>
      </c>
      <c r="D23" s="214"/>
      <c r="E23" s="199" t="s">
        <v>72</v>
      </c>
      <c r="F23" s="229"/>
    </row>
    <row r="24" spans="1:6" s="152" customFormat="1" ht="38.25" customHeight="1" thickBot="1">
      <c r="A24" s="209"/>
      <c r="B24" s="212"/>
      <c r="C24" s="215"/>
      <c r="D24" s="216"/>
      <c r="E24" s="227" t="s">
        <v>73</v>
      </c>
      <c r="F24" s="228"/>
    </row>
    <row r="25" spans="1:6" s="154" customFormat="1" ht="33" customHeight="1">
      <c r="A25" s="209"/>
      <c r="B25" s="153" t="s">
        <v>74</v>
      </c>
      <c r="C25" s="217" t="s">
        <v>75</v>
      </c>
      <c r="D25" s="218"/>
      <c r="E25" s="234">
        <v>1279.2</v>
      </c>
      <c r="F25" s="235"/>
    </row>
    <row r="26" spans="1:6" s="152" customFormat="1" ht="19.5" customHeight="1">
      <c r="A26" s="209"/>
      <c r="B26" s="155" t="s">
        <v>76</v>
      </c>
      <c r="C26" s="219" t="s">
        <v>77</v>
      </c>
      <c r="D26" s="220"/>
      <c r="E26" s="232">
        <v>1155.7</v>
      </c>
      <c r="F26" s="233"/>
    </row>
    <row r="27" spans="1:6" s="154" customFormat="1" ht="33" customHeight="1">
      <c r="A27" s="209"/>
      <c r="B27" s="155" t="s">
        <v>78</v>
      </c>
      <c r="C27" s="219" t="s">
        <v>79</v>
      </c>
      <c r="D27" s="220"/>
      <c r="E27" s="232">
        <v>705.9</v>
      </c>
      <c r="F27" s="233"/>
    </row>
    <row r="28" spans="1:6" s="152" customFormat="1" ht="19.5" customHeight="1">
      <c r="A28" s="209"/>
      <c r="B28" s="156" t="s">
        <v>80</v>
      </c>
      <c r="C28" s="221" t="s">
        <v>81</v>
      </c>
      <c r="D28" s="222"/>
      <c r="E28" s="232">
        <v>3168.1</v>
      </c>
      <c r="F28" s="233"/>
    </row>
    <row r="29" spans="1:6" s="154" customFormat="1" ht="99" customHeight="1">
      <c r="A29" s="209"/>
      <c r="B29" s="157" t="s">
        <v>82</v>
      </c>
      <c r="C29" s="219" t="s">
        <v>83</v>
      </c>
      <c r="D29" s="220"/>
      <c r="E29" s="230">
        <v>783.9</v>
      </c>
      <c r="F29" s="231"/>
    </row>
    <row r="30" spans="1:6" s="152" customFormat="1" ht="19.5" customHeight="1" thickBot="1">
      <c r="A30" s="210"/>
      <c r="B30" s="158" t="s">
        <v>84</v>
      </c>
      <c r="C30" s="223" t="s">
        <v>85</v>
      </c>
      <c r="D30" s="224"/>
      <c r="E30" s="225">
        <v>1631.5</v>
      </c>
      <c r="F30" s="226"/>
    </row>
  </sheetData>
  <sheetProtection/>
  <mergeCells count="36">
    <mergeCell ref="E30:F30"/>
    <mergeCell ref="E24:F24"/>
    <mergeCell ref="E23:F23"/>
    <mergeCell ref="E29:F29"/>
    <mergeCell ref="E28:F28"/>
    <mergeCell ref="E27:F27"/>
    <mergeCell ref="E26:F26"/>
    <mergeCell ref="E25:F25"/>
    <mergeCell ref="B22:H22"/>
    <mergeCell ref="A23:A30"/>
    <mergeCell ref="B23:B24"/>
    <mergeCell ref="C23:D24"/>
    <mergeCell ref="C25:D25"/>
    <mergeCell ref="C26:D26"/>
    <mergeCell ref="C27:D27"/>
    <mergeCell ref="C28:D28"/>
    <mergeCell ref="C29:D29"/>
    <mergeCell ref="C30:D30"/>
    <mergeCell ref="B3:B4"/>
    <mergeCell ref="C3: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H19"/>
    <mergeCell ref="C20:H2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40"/>
  <sheetViews>
    <sheetView zoomScalePageLayoutView="0" workbookViewId="0" topLeftCell="A13">
      <selection activeCell="P22" sqref="P22"/>
    </sheetView>
  </sheetViews>
  <sheetFormatPr defaultColWidth="11.7109375" defaultRowHeight="15"/>
  <cols>
    <col min="1" max="1" width="10.140625" style="265" customWidth="1"/>
    <col min="2" max="2" width="10.421875" style="152" customWidth="1"/>
    <col min="3" max="3" width="35.28125" style="152" customWidth="1"/>
    <col min="4" max="4" width="15.140625" style="152" customWidth="1"/>
    <col min="5" max="5" width="15.28125" style="152" customWidth="1"/>
    <col min="6" max="6" width="14.140625" style="246" customWidth="1"/>
    <col min="7" max="7" width="16.7109375" style="152" bestFit="1" customWidth="1"/>
    <col min="8" max="8" width="13.57421875" style="152" customWidth="1"/>
    <col min="9" max="9" width="17.00390625" style="257" customWidth="1"/>
    <col min="10" max="12" width="14.28125" style="257" bestFit="1" customWidth="1"/>
    <col min="13" max="13" width="15.00390625" style="152" customWidth="1"/>
    <col min="14" max="14" width="11.7109375" style="152" customWidth="1"/>
    <col min="15" max="15" width="16.140625" style="152" customWidth="1"/>
    <col min="16" max="16" width="17.57421875" style="152" customWidth="1"/>
    <col min="17" max="16384" width="11.7109375" style="152" customWidth="1"/>
  </cols>
  <sheetData>
    <row r="1" spans="1:8" ht="45" customHeight="1">
      <c r="A1" s="256" t="s">
        <v>94</v>
      </c>
      <c r="B1" s="256"/>
      <c r="C1" s="256"/>
      <c r="D1" s="256"/>
      <c r="E1" s="256"/>
      <c r="F1" s="256"/>
      <c r="G1" s="256"/>
      <c r="H1" s="256"/>
    </row>
    <row r="2" spans="1:8" ht="42" customHeight="1" thickBot="1">
      <c r="A2" s="151" t="s">
        <v>86</v>
      </c>
      <c r="B2" s="215" t="s">
        <v>87</v>
      </c>
      <c r="C2" s="215"/>
      <c r="D2" s="215"/>
      <c r="E2" s="215"/>
      <c r="F2" s="215"/>
      <c r="G2" s="215"/>
      <c r="H2" s="215"/>
    </row>
    <row r="3" spans="1:8" ht="36.75" customHeight="1">
      <c r="A3" s="208" t="s">
        <v>88</v>
      </c>
      <c r="B3" s="199" t="s">
        <v>27</v>
      </c>
      <c r="C3" s="201" t="s">
        <v>28</v>
      </c>
      <c r="D3" s="202"/>
      <c r="E3" s="131">
        <v>1</v>
      </c>
      <c r="F3" s="236">
        <v>2</v>
      </c>
      <c r="G3" s="131">
        <v>3</v>
      </c>
      <c r="H3" s="132" t="s">
        <v>29</v>
      </c>
    </row>
    <row r="4" spans="1:8" ht="53.25" customHeight="1" thickBot="1">
      <c r="A4" s="209"/>
      <c r="B4" s="200"/>
      <c r="C4" s="203"/>
      <c r="D4" s="204"/>
      <c r="E4" s="133" t="s">
        <v>30</v>
      </c>
      <c r="F4" s="237" t="s">
        <v>31</v>
      </c>
      <c r="G4" s="133" t="s">
        <v>32</v>
      </c>
      <c r="H4" s="134" t="s">
        <v>33</v>
      </c>
    </row>
    <row r="5" spans="1:8" ht="25.5" customHeight="1">
      <c r="A5" s="209"/>
      <c r="B5" s="135" t="s">
        <v>34</v>
      </c>
      <c r="C5" s="205" t="s">
        <v>35</v>
      </c>
      <c r="D5" s="206"/>
      <c r="E5" s="136">
        <v>0.14287</v>
      </c>
      <c r="F5" s="238">
        <v>0.637</v>
      </c>
      <c r="G5" s="138">
        <v>0.637</v>
      </c>
      <c r="H5" s="139">
        <v>1.4168700000000003</v>
      </c>
    </row>
    <row r="6" spans="1:8" ht="25.5" customHeight="1">
      <c r="A6" s="209"/>
      <c r="B6" s="140" t="s">
        <v>36</v>
      </c>
      <c r="C6" s="191" t="s">
        <v>37</v>
      </c>
      <c r="D6" s="192"/>
      <c r="E6" s="141">
        <v>0.14287</v>
      </c>
      <c r="F6" s="239">
        <v>0.6142500000000001</v>
      </c>
      <c r="G6" s="143">
        <v>0.637</v>
      </c>
      <c r="H6" s="110">
        <v>1.39412</v>
      </c>
    </row>
    <row r="7" spans="1:8" ht="25.5" customHeight="1">
      <c r="A7" s="209"/>
      <c r="B7" s="140" t="s">
        <v>38</v>
      </c>
      <c r="C7" s="191" t="s">
        <v>39</v>
      </c>
      <c r="D7" s="192"/>
      <c r="E7" s="141">
        <v>0.14287</v>
      </c>
      <c r="F7" s="239">
        <v>1.729</v>
      </c>
      <c r="G7" s="144">
        <v>1.729</v>
      </c>
      <c r="H7" s="110">
        <v>3.6008700000000005</v>
      </c>
    </row>
    <row r="8" spans="1:8" ht="25.5" customHeight="1">
      <c r="A8" s="209"/>
      <c r="B8" s="140" t="s">
        <v>40</v>
      </c>
      <c r="C8" s="191" t="s">
        <v>41</v>
      </c>
      <c r="D8" s="192"/>
      <c r="E8" s="141">
        <v>0.14287</v>
      </c>
      <c r="F8" s="239">
        <v>1.995</v>
      </c>
      <c r="G8" s="144">
        <v>1.911</v>
      </c>
      <c r="H8" s="110">
        <v>4.048870000000001</v>
      </c>
    </row>
    <row r="9" spans="1:8" ht="40.5" customHeight="1">
      <c r="A9" s="209"/>
      <c r="B9" s="140" t="s">
        <v>42</v>
      </c>
      <c r="C9" s="191" t="s">
        <v>43</v>
      </c>
      <c r="D9" s="192"/>
      <c r="E9" s="141">
        <v>0.14287</v>
      </c>
      <c r="F9" s="239">
        <v>3.753750000000001</v>
      </c>
      <c r="G9" s="144">
        <v>4.02675</v>
      </c>
      <c r="H9" s="110">
        <v>7.923370000000001</v>
      </c>
    </row>
    <row r="10" spans="1:8" ht="53.25" customHeight="1">
      <c r="A10" s="209"/>
      <c r="B10" s="140" t="s">
        <v>44</v>
      </c>
      <c r="C10" s="191" t="s">
        <v>45</v>
      </c>
      <c r="D10" s="192"/>
      <c r="E10" s="141">
        <v>0.14287</v>
      </c>
      <c r="F10" s="239">
        <v>3.753750000000001</v>
      </c>
      <c r="G10" s="144">
        <v>4.02675</v>
      </c>
      <c r="H10" s="110">
        <v>7.923370000000001</v>
      </c>
    </row>
    <row r="11" spans="1:8" ht="93" customHeight="1">
      <c r="A11" s="209"/>
      <c r="B11" s="140" t="s">
        <v>46</v>
      </c>
      <c r="C11" s="191" t="s">
        <v>47</v>
      </c>
      <c r="D11" s="192"/>
      <c r="E11" s="141">
        <v>0.14287</v>
      </c>
      <c r="F11" s="239">
        <v>27.982499999999995</v>
      </c>
      <c r="G11" s="144">
        <v>27.982499999999995</v>
      </c>
      <c r="H11" s="110">
        <v>56.10786999999999</v>
      </c>
    </row>
    <row r="12" spans="1:8" ht="25.5" customHeight="1">
      <c r="A12" s="209"/>
      <c r="B12" s="140" t="s">
        <v>48</v>
      </c>
      <c r="C12" s="191" t="s">
        <v>49</v>
      </c>
      <c r="D12" s="192"/>
      <c r="E12" s="141">
        <v>0.14287</v>
      </c>
      <c r="F12" s="239">
        <v>856.3555000000001</v>
      </c>
      <c r="G12" s="144">
        <v>3709.3875</v>
      </c>
      <c r="H12" s="110">
        <v>4565.88587</v>
      </c>
    </row>
    <row r="13" spans="1:8" ht="25.5" customHeight="1">
      <c r="A13" s="209"/>
      <c r="B13" s="140" t="s">
        <v>50</v>
      </c>
      <c r="C13" s="191" t="s">
        <v>51</v>
      </c>
      <c r="D13" s="192"/>
      <c r="E13" s="141">
        <v>0.14287</v>
      </c>
      <c r="F13" s="239">
        <v>5.2780000000000005</v>
      </c>
      <c r="G13" s="144">
        <v>8.008000000000001</v>
      </c>
      <c r="H13" s="110">
        <v>13.42887</v>
      </c>
    </row>
    <row r="14" spans="1:8" ht="25.5" customHeight="1">
      <c r="A14" s="209"/>
      <c r="B14" s="140" t="s">
        <v>52</v>
      </c>
      <c r="C14" s="191" t="s">
        <v>53</v>
      </c>
      <c r="D14" s="192"/>
      <c r="E14" s="141">
        <v>0.14287</v>
      </c>
      <c r="F14" s="239">
        <v>172.19475</v>
      </c>
      <c r="G14" s="144">
        <v>344.41225</v>
      </c>
      <c r="H14" s="110">
        <v>516.74987</v>
      </c>
    </row>
    <row r="15" spans="1:8" ht="25.5" customHeight="1">
      <c r="A15" s="209"/>
      <c r="B15" s="140" t="s">
        <v>54</v>
      </c>
      <c r="C15" s="191" t="s">
        <v>55</v>
      </c>
      <c r="D15" s="192"/>
      <c r="E15" s="141">
        <v>1.4291550000000002</v>
      </c>
      <c r="F15" s="239">
        <v>3.43525</v>
      </c>
      <c r="G15" s="144">
        <v>8.3265</v>
      </c>
      <c r="H15" s="110">
        <v>13.190905</v>
      </c>
    </row>
    <row r="16" spans="1:8" ht="25.5" customHeight="1">
      <c r="A16" s="209"/>
      <c r="B16" s="140" t="s">
        <v>56</v>
      </c>
      <c r="C16" s="191" t="s">
        <v>57</v>
      </c>
      <c r="D16" s="192"/>
      <c r="E16" s="141">
        <v>0.14287</v>
      </c>
      <c r="F16" s="239">
        <v>186.1405</v>
      </c>
      <c r="G16" s="144">
        <v>311.83425</v>
      </c>
      <c r="H16" s="110">
        <v>498.11762</v>
      </c>
    </row>
    <row r="17" spans="1:8" ht="25.5" customHeight="1">
      <c r="A17" s="209"/>
      <c r="B17" s="140" t="s">
        <v>58</v>
      </c>
      <c r="C17" s="191" t="s">
        <v>59</v>
      </c>
      <c r="D17" s="192"/>
      <c r="E17" s="141">
        <v>0.14287</v>
      </c>
      <c r="F17" s="239">
        <v>97.73400000000001</v>
      </c>
      <c r="G17" s="144">
        <v>311.83425</v>
      </c>
      <c r="H17" s="110">
        <v>409.71112</v>
      </c>
    </row>
    <row r="18" spans="1:8" ht="25.5" customHeight="1">
      <c r="A18" s="209"/>
      <c r="B18" s="140" t="s">
        <v>60</v>
      </c>
      <c r="C18" s="191" t="s">
        <v>61</v>
      </c>
      <c r="D18" s="192"/>
      <c r="E18" s="145">
        <v>0.4848025</v>
      </c>
      <c r="F18" s="239"/>
      <c r="G18" s="145"/>
      <c r="H18" s="146">
        <v>0.4848025</v>
      </c>
    </row>
    <row r="19" spans="1:11" ht="54" customHeight="1" thickBot="1">
      <c r="A19" s="209"/>
      <c r="B19" s="140" t="s">
        <v>62</v>
      </c>
      <c r="C19" s="193" t="s">
        <v>89</v>
      </c>
      <c r="D19" s="194"/>
      <c r="E19" s="194"/>
      <c r="F19" s="194"/>
      <c r="G19" s="194"/>
      <c r="H19" s="195"/>
      <c r="J19" s="246"/>
      <c r="K19" s="246"/>
    </row>
    <row r="20" spans="1:8" ht="52.5" customHeight="1" thickBot="1">
      <c r="A20" s="210"/>
      <c r="B20" s="140" t="s">
        <v>64</v>
      </c>
      <c r="C20" s="196" t="s">
        <v>65</v>
      </c>
      <c r="D20" s="197"/>
      <c r="E20" s="197"/>
      <c r="F20" s="197"/>
      <c r="G20" s="197"/>
      <c r="H20" s="198"/>
    </row>
    <row r="21" spans="1:8" ht="24" customHeight="1">
      <c r="A21" s="240" t="s">
        <v>90</v>
      </c>
      <c r="B21" s="241" t="s">
        <v>91</v>
      </c>
      <c r="C21" s="241"/>
      <c r="D21" s="242"/>
      <c r="E21" s="242"/>
      <c r="F21" s="243"/>
      <c r="G21" s="242"/>
      <c r="H21" s="242"/>
    </row>
    <row r="22" spans="1:8" ht="32.25" customHeight="1">
      <c r="A22" s="240" t="s">
        <v>92</v>
      </c>
      <c r="B22" s="244" t="s">
        <v>93</v>
      </c>
      <c r="C22" s="244"/>
      <c r="D22" s="244"/>
      <c r="E22" s="244"/>
      <c r="F22" s="244"/>
      <c r="G22" s="244"/>
      <c r="H22" s="244"/>
    </row>
    <row r="23" spans="1:8" ht="36" customHeight="1" thickBot="1">
      <c r="A23" s="151" t="s">
        <v>68</v>
      </c>
      <c r="B23" s="207" t="s">
        <v>69</v>
      </c>
      <c r="C23" s="207"/>
      <c r="D23" s="207"/>
      <c r="E23" s="207"/>
      <c r="F23" s="207"/>
      <c r="G23" s="207"/>
      <c r="H23" s="207"/>
    </row>
    <row r="24" spans="1:5" ht="17.25" customHeight="1">
      <c r="A24" s="208" t="s">
        <v>70</v>
      </c>
      <c r="B24" s="211" t="s">
        <v>27</v>
      </c>
      <c r="C24" s="213" t="s">
        <v>71</v>
      </c>
      <c r="D24" s="245"/>
      <c r="E24" s="132" t="s">
        <v>72</v>
      </c>
    </row>
    <row r="25" spans="1:5" ht="38.25" customHeight="1" thickBot="1">
      <c r="A25" s="209"/>
      <c r="B25" s="212"/>
      <c r="C25" s="215"/>
      <c r="D25" s="247"/>
      <c r="E25" s="134" t="s">
        <v>73</v>
      </c>
    </row>
    <row r="26" spans="1:12" s="154" customFormat="1" ht="33" customHeight="1">
      <c r="A26" s="209"/>
      <c r="B26" s="153" t="s">
        <v>74</v>
      </c>
      <c r="C26" s="217" t="s">
        <v>75</v>
      </c>
      <c r="D26" s="248"/>
      <c r="E26" s="249">
        <v>2238.6</v>
      </c>
      <c r="F26" s="250"/>
      <c r="I26" s="258"/>
      <c r="J26" s="258"/>
      <c r="K26" s="258"/>
      <c r="L26" s="258"/>
    </row>
    <row r="27" spans="1:6" ht="19.5" customHeight="1">
      <c r="A27" s="209"/>
      <c r="B27" s="155" t="s">
        <v>76</v>
      </c>
      <c r="C27" s="219" t="s">
        <v>77</v>
      </c>
      <c r="D27" s="192"/>
      <c r="E27" s="251">
        <v>2022.475</v>
      </c>
      <c r="F27" s="250"/>
    </row>
    <row r="28" spans="1:12" s="154" customFormat="1" ht="33" customHeight="1">
      <c r="A28" s="209"/>
      <c r="B28" s="155" t="s">
        <v>78</v>
      </c>
      <c r="C28" s="219" t="s">
        <v>79</v>
      </c>
      <c r="D28" s="192"/>
      <c r="E28" s="251">
        <v>1235.3249999999998</v>
      </c>
      <c r="F28" s="250"/>
      <c r="I28" s="258"/>
      <c r="J28" s="258"/>
      <c r="K28" s="258"/>
      <c r="L28" s="258"/>
    </row>
    <row r="29" spans="1:6" ht="19.5" customHeight="1">
      <c r="A29" s="209"/>
      <c r="B29" s="156" t="s">
        <v>80</v>
      </c>
      <c r="C29" s="221" t="s">
        <v>81</v>
      </c>
      <c r="D29" s="252"/>
      <c r="E29" s="253">
        <v>5544.174999999999</v>
      </c>
      <c r="F29" s="250"/>
    </row>
    <row r="30" spans="1:12" s="154" customFormat="1" ht="99" customHeight="1">
      <c r="A30" s="209"/>
      <c r="B30" s="157" t="s">
        <v>82</v>
      </c>
      <c r="C30" s="219" t="s">
        <v>83</v>
      </c>
      <c r="D30" s="192"/>
      <c r="E30" s="266">
        <v>1371.8249999999998</v>
      </c>
      <c r="F30" s="250"/>
      <c r="I30" s="258"/>
      <c r="J30" s="258"/>
      <c r="K30" s="258"/>
      <c r="L30" s="258"/>
    </row>
    <row r="31" spans="1:6" ht="19.5" customHeight="1" thickBot="1">
      <c r="A31" s="210"/>
      <c r="B31" s="158" t="s">
        <v>84</v>
      </c>
      <c r="C31" s="223" t="s">
        <v>85</v>
      </c>
      <c r="D31" s="254"/>
      <c r="E31" s="255">
        <v>2855.125</v>
      </c>
      <c r="F31" s="250"/>
    </row>
    <row r="32" spans="1:8" ht="30" customHeight="1">
      <c r="A32" s="240"/>
      <c r="B32" s="259"/>
      <c r="C32" s="259"/>
      <c r="D32" s="259"/>
      <c r="E32" s="259"/>
      <c r="F32" s="260"/>
      <c r="G32" s="259"/>
      <c r="H32" s="259"/>
    </row>
    <row r="33" spans="1:8" ht="52.5" customHeight="1">
      <c r="A33" s="261" t="s">
        <v>95</v>
      </c>
      <c r="B33" s="261"/>
      <c r="C33" s="261"/>
      <c r="D33" s="261"/>
      <c r="E33" s="261"/>
      <c r="F33" s="261"/>
      <c r="G33" s="261"/>
      <c r="H33" s="261"/>
    </row>
    <row r="34" spans="1:17" ht="50.25" customHeight="1">
      <c r="A34" s="262" t="s">
        <v>96</v>
      </c>
      <c r="B34" s="262"/>
      <c r="C34" s="262"/>
      <c r="D34" s="262"/>
      <c r="E34" s="262"/>
      <c r="F34" s="262"/>
      <c r="G34" s="262"/>
      <c r="H34" s="262"/>
      <c r="J34" s="262"/>
      <c r="K34" s="262"/>
      <c r="L34" s="262"/>
      <c r="M34" s="262"/>
      <c r="N34" s="262"/>
      <c r="O34" s="262"/>
      <c r="P34" s="262"/>
      <c r="Q34" s="262"/>
    </row>
    <row r="35" spans="1:17" ht="25.5" customHeight="1">
      <c r="A35" s="262" t="s">
        <v>97</v>
      </c>
      <c r="B35" s="262"/>
      <c r="C35" s="262"/>
      <c r="D35" s="262"/>
      <c r="E35" s="262"/>
      <c r="F35" s="262"/>
      <c r="G35" s="262"/>
      <c r="H35" s="262"/>
      <c r="J35" s="262"/>
      <c r="K35" s="262"/>
      <c r="L35" s="262"/>
      <c r="M35" s="262"/>
      <c r="N35" s="262"/>
      <c r="O35" s="262"/>
      <c r="P35" s="262"/>
      <c r="Q35" s="262"/>
    </row>
    <row r="36" spans="1:12" s="264" customFormat="1" ht="72.75" customHeight="1">
      <c r="A36" s="262" t="s">
        <v>98</v>
      </c>
      <c r="B36" s="262"/>
      <c r="C36" s="262"/>
      <c r="D36" s="262"/>
      <c r="E36" s="262"/>
      <c r="F36" s="262"/>
      <c r="G36" s="262"/>
      <c r="H36" s="262"/>
      <c r="I36" s="263"/>
      <c r="J36" s="263"/>
      <c r="K36" s="263"/>
      <c r="L36" s="263"/>
    </row>
    <row r="37" spans="1:8" ht="15.75" customHeight="1">
      <c r="A37" s="262" t="s">
        <v>99</v>
      </c>
      <c r="B37" s="262"/>
      <c r="C37" s="262"/>
      <c r="D37" s="262"/>
      <c r="E37" s="262"/>
      <c r="F37" s="262"/>
      <c r="G37" s="262"/>
      <c r="H37" s="262"/>
    </row>
    <row r="38" spans="1:8" ht="46.5" customHeight="1">
      <c r="A38" s="262" t="s">
        <v>100</v>
      </c>
      <c r="B38" s="262"/>
      <c r="C38" s="262"/>
      <c r="D38" s="262"/>
      <c r="E38" s="262"/>
      <c r="F38" s="262"/>
      <c r="G38" s="262"/>
      <c r="H38" s="262"/>
    </row>
    <row r="39" spans="1:8" ht="33.75" customHeight="1">
      <c r="A39" s="262" t="s">
        <v>101</v>
      </c>
      <c r="B39" s="262"/>
      <c r="C39" s="262"/>
      <c r="D39" s="262"/>
      <c r="E39" s="262"/>
      <c r="F39" s="262"/>
      <c r="G39" s="262"/>
      <c r="H39" s="262"/>
    </row>
    <row r="40" spans="1:8" ht="33.75" customHeight="1">
      <c r="A40" s="262"/>
      <c r="B40" s="262"/>
      <c r="C40" s="262"/>
      <c r="D40" s="262"/>
      <c r="E40" s="262"/>
      <c r="F40" s="262"/>
      <c r="G40" s="262"/>
      <c r="H40" s="262"/>
    </row>
    <row r="41" ht="51" customHeight="1"/>
    <row r="42" ht="71.25" customHeight="1"/>
    <row r="43" ht="14.25" customHeight="1"/>
    <row r="44" ht="14.25" customHeight="1"/>
    <row r="45" ht="14.25" customHeight="1"/>
    <row r="46" ht="30" customHeight="1"/>
  </sheetData>
  <sheetProtection/>
  <mergeCells count="43">
    <mergeCell ref="A38:H38"/>
    <mergeCell ref="A39:H39"/>
    <mergeCell ref="A40:H40"/>
    <mergeCell ref="A34:H34"/>
    <mergeCell ref="J34:Q34"/>
    <mergeCell ref="A35:H35"/>
    <mergeCell ref="J35:Q35"/>
    <mergeCell ref="A36:H36"/>
    <mergeCell ref="A37:H37"/>
    <mergeCell ref="B23:H23"/>
    <mergeCell ref="A24:A31"/>
    <mergeCell ref="B24:B25"/>
    <mergeCell ref="C24:D25"/>
    <mergeCell ref="C31:D31"/>
    <mergeCell ref="A33:H33"/>
    <mergeCell ref="A1:H1"/>
    <mergeCell ref="B2:H2"/>
    <mergeCell ref="A3:A20"/>
    <mergeCell ref="B3:B4"/>
    <mergeCell ref="C3:D4"/>
    <mergeCell ref="C18:D18"/>
    <mergeCell ref="C20:H20"/>
    <mergeCell ref="B22:H22"/>
    <mergeCell ref="C26:D26"/>
    <mergeCell ref="C27:D27"/>
    <mergeCell ref="C28:D28"/>
    <mergeCell ref="C29:D29"/>
    <mergeCell ref="C30:D30"/>
    <mergeCell ref="C16:D16"/>
    <mergeCell ref="C17:D17"/>
    <mergeCell ref="C19:H19"/>
    <mergeCell ref="B21:C21"/>
    <mergeCell ref="C10:D10"/>
    <mergeCell ref="C11:D11"/>
    <mergeCell ref="C12:D12"/>
    <mergeCell ref="C13:D13"/>
    <mergeCell ref="C14:D14"/>
    <mergeCell ref="C15:D15"/>
    <mergeCell ref="C5:D5"/>
    <mergeCell ref="C6:D6"/>
    <mergeCell ref="C7:D7"/>
    <mergeCell ref="C8:D8"/>
    <mergeCell ref="C9:D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2024-01-02T08:46:15Z</dcterms:modified>
  <cp:category/>
  <cp:version/>
  <cp:contentType/>
  <cp:contentStatus/>
</cp:coreProperties>
</file>